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showInkAnnotation="0" autoCompressPictures="0"/>
  <mc:AlternateContent xmlns:mc="http://schemas.openxmlformats.org/markup-compatibility/2006">
    <mc:Choice Requires="x15">
      <x15ac:absPath xmlns:x15ac="http://schemas.microsoft.com/office/spreadsheetml/2010/11/ac" url="C:\Users\mlopez\Desktop\Documentos para enviar\"/>
    </mc:Choice>
  </mc:AlternateContent>
  <xr:revisionPtr revIDLastSave="0" documentId="13_ncr:1_{05C75CBF-DFBA-4F7E-BD33-21899ADF5F64}" xr6:coauthVersionLast="47" xr6:coauthVersionMax="47" xr10:uidLastSave="{00000000-0000-0000-0000-000000000000}"/>
  <bookViews>
    <workbookView xWindow="-110" yWindow="-110" windowWidth="19420" windowHeight="10420" tabRatio="874" activeTab="1" xr2:uid="{00000000-000D-0000-FFFF-FFFF00000000}"/>
  </bookViews>
  <sheets>
    <sheet name="Datos Generales" sheetId="9" r:id="rId1"/>
    <sheet name="Categoría 1" sheetId="1" r:id="rId2"/>
    <sheet name="Categoría 2" sheetId="2" r:id="rId3"/>
    <sheet name="Categoría 3" sheetId="3" r:id="rId4"/>
    <sheet name="Categoría 4" sheetId="5" r:id="rId5"/>
    <sheet name="Categoría 5" sheetId="6" r:id="rId6"/>
    <sheet name="Categoría 6" sheetId="10" r:id="rId7"/>
    <sheet name="Evaluación" sheetId="7" r:id="rId8"/>
    <sheet name="Gráfico" sheetId="8" r:id="rId9"/>
    <sheet name="Criterios programación" sheetId="14" r:id="rId10"/>
  </sheets>
  <externalReferences>
    <externalReference r:id="rId11"/>
  </externalReferences>
  <definedNames>
    <definedName name="_1__xlnm.Print_Area_1">'Categoría 1'!$A$1:$E$25</definedName>
    <definedName name="_2__xlnm.Print_Area_2">'Categoría 2'!$A$1:$E$27</definedName>
    <definedName name="_3__xlnm.Print_Area_3">'Categoría 3'!$A$1:$E$23</definedName>
    <definedName name="_4__xlnm.Print_Area_4" localSheetId="6">#REF!</definedName>
    <definedName name="_4__xlnm.Print_Area_4">#REF!</definedName>
    <definedName name="_5__xlnm.Print_Area_5">'Categoría 4'!$A$1:$E$23</definedName>
    <definedName name="_6__xlnm.Print_Area_6" localSheetId="6">'Categoría 6'!$A$1:$E$17</definedName>
    <definedName name="_6__xlnm.Print_Area_6">'Categoría 5'!$A$1:$E$33</definedName>
    <definedName name="_xlnm.Print_Area" localSheetId="2">'Categoría 2'!$A$1:$G$40</definedName>
    <definedName name="_xlnm.Print_Area" localSheetId="3">'Categoría 3'!$A$1:$E$23</definedName>
    <definedName name="_xlnm.Print_Area" localSheetId="4">'Categoría 4'!$A$1:$E$23</definedName>
    <definedName name="_xlnm.Print_Area" localSheetId="5">'Categoría 5'!$A$1:$E$33</definedName>
    <definedName name="_xlnm.Print_Area" localSheetId="6">'Categoría 6'!$A$1:$E$17</definedName>
    <definedName name="IndexLand">[1]Configuration!$J$38</definedName>
    <definedName name="_xlnm.Print_Titles" localSheetId="1">'Categoría 1'!$11:$11</definedName>
    <definedName name="_xlnm.Print_Titles" localSheetId="2">'Categoría 2'!$11:$11</definedName>
    <definedName name="_xlnm.Print_Titles" localSheetId="3">'Categoría 3'!$11:$11</definedName>
    <definedName name="_xlnm.Print_Titles" localSheetId="4">'Categoría 4'!$11:$11</definedName>
    <definedName name="_xlnm.Print_Titles" localSheetId="5">'Categoría 5'!$11:$11</definedName>
    <definedName name="_xlnm.Print_Titles" localSheetId="6">'Categoría 6'!$11:$11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3" i="14" l="1"/>
  <c r="D98" i="14"/>
  <c r="D99" i="14"/>
  <c r="D100" i="14"/>
  <c r="D101" i="14"/>
  <c r="D102" i="14"/>
  <c r="D97" i="14"/>
  <c r="E23" i="10"/>
  <c r="E72" i="7" s="1"/>
  <c r="D23" i="10"/>
  <c r="D72" i="7" s="1"/>
  <c r="B24" i="10"/>
  <c r="C72" i="7"/>
  <c r="A72" i="7"/>
  <c r="B72" i="7"/>
  <c r="D89" i="14"/>
  <c r="E89" i="14" s="1"/>
  <c r="D88" i="14"/>
  <c r="E88" i="14"/>
  <c r="D87" i="14"/>
  <c r="E87" i="14" s="1"/>
  <c r="D86" i="14"/>
  <c r="E86" i="14"/>
  <c r="D80" i="14"/>
  <c r="F79" i="14"/>
  <c r="G79" i="14"/>
  <c r="F78" i="14"/>
  <c r="G78" i="14"/>
  <c r="F77" i="14"/>
  <c r="G77" i="14"/>
  <c r="F76" i="14"/>
  <c r="G76" i="14" s="1"/>
  <c r="F75" i="14"/>
  <c r="G75" i="14"/>
  <c r="F74" i="14"/>
  <c r="G74" i="14" s="1"/>
  <c r="G80" i="14" s="1"/>
  <c r="F80" i="14"/>
  <c r="D70" i="7"/>
  <c r="E70" i="7"/>
  <c r="C70" i="7"/>
  <c r="B69" i="7"/>
  <c r="B44" i="8" s="1"/>
  <c r="B54" i="8" s="1"/>
  <c r="A69" i="7"/>
  <c r="A74" i="7"/>
  <c r="B70" i="7"/>
  <c r="A70" i="7"/>
  <c r="E24" i="10"/>
  <c r="E73" i="7"/>
  <c r="D24" i="10"/>
  <c r="D73" i="7"/>
  <c r="C24" i="10"/>
  <c r="C73" i="7" s="1"/>
  <c r="B73" i="7"/>
  <c r="A24" i="10"/>
  <c r="A73" i="7"/>
  <c r="E22" i="10"/>
  <c r="E25" i="10" s="1"/>
  <c r="E74" i="7" s="1"/>
  <c r="D22" i="10"/>
  <c r="C22" i="10"/>
  <c r="B22" i="10"/>
  <c r="B71" i="7"/>
  <c r="A22" i="10"/>
  <c r="A71" i="7" s="1"/>
  <c r="C71" i="7"/>
  <c r="C25" i="10"/>
  <c r="C74" i="7" s="1"/>
  <c r="B85" i="7"/>
  <c r="D25" i="10"/>
  <c r="D74" i="7"/>
  <c r="D85" i="7" s="1"/>
  <c r="D71" i="7"/>
  <c r="D44" i="8"/>
  <c r="B48" i="8"/>
  <c r="B79" i="7" s="1"/>
  <c r="A67" i="7"/>
  <c r="B55" i="7"/>
  <c r="C55" i="7"/>
  <c r="D55" i="7"/>
  <c r="E55" i="7"/>
  <c r="A55" i="7"/>
  <c r="B54" i="7"/>
  <c r="B43" i="8" s="1"/>
  <c r="B53" i="8" s="1"/>
  <c r="B84" i="7" s="1"/>
  <c r="A54" i="7"/>
  <c r="A52" i="7"/>
  <c r="B44" i="7"/>
  <c r="C44" i="7"/>
  <c r="D44" i="7"/>
  <c r="E44" i="7"/>
  <c r="A44" i="7"/>
  <c r="B43" i="7"/>
  <c r="B42" i="8"/>
  <c r="B52" i="8" s="1"/>
  <c r="B83" i="7" s="1"/>
  <c r="A43" i="7"/>
  <c r="A41" i="7"/>
  <c r="B33" i="7"/>
  <c r="C33" i="7"/>
  <c r="D33" i="7"/>
  <c r="E33" i="7"/>
  <c r="A33" i="7"/>
  <c r="B32" i="7"/>
  <c r="B41" i="8"/>
  <c r="B51" i="8" s="1"/>
  <c r="B82" i="7" s="1"/>
  <c r="A32" i="7"/>
  <c r="A30" i="7"/>
  <c r="C21" i="7"/>
  <c r="D21" i="7"/>
  <c r="E21" i="7"/>
  <c r="B21" i="7"/>
  <c r="A21" i="7"/>
  <c r="B20" i="7"/>
  <c r="B40" i="8"/>
  <c r="B50" i="8"/>
  <c r="B81" i="7"/>
  <c r="A20" i="7"/>
  <c r="A18" i="7"/>
  <c r="D10" i="7"/>
  <c r="D38" i="8" s="1"/>
  <c r="D48" i="8" s="1"/>
  <c r="D79" i="7" s="1"/>
  <c r="E10" i="7"/>
  <c r="E38" i="8"/>
  <c r="E48" i="8" s="1"/>
  <c r="E79" i="7" s="1"/>
  <c r="C10" i="7"/>
  <c r="C38" i="8" s="1"/>
  <c r="C48" i="8" s="1"/>
  <c r="C79" i="7" s="1"/>
  <c r="B10" i="7"/>
  <c r="A10" i="7"/>
  <c r="B9" i="7"/>
  <c r="B39" i="8"/>
  <c r="B49" i="8"/>
  <c r="B80" i="7" s="1"/>
  <c r="A9" i="7"/>
  <c r="D40" i="6"/>
  <c r="D51" i="6" s="1"/>
  <c r="D67" i="7" s="1"/>
  <c r="E40" i="6"/>
  <c r="D41" i="6"/>
  <c r="D57" i="7"/>
  <c r="E41" i="6"/>
  <c r="E57" i="7"/>
  <c r="D42" i="6"/>
  <c r="D58" i="7"/>
  <c r="E42" i="6"/>
  <c r="E51" i="6" s="1"/>
  <c r="E67" i="7" s="1"/>
  <c r="D43" i="6"/>
  <c r="D59" i="7"/>
  <c r="E43" i="6"/>
  <c r="E59" i="7"/>
  <c r="D44" i="6"/>
  <c r="D60" i="7"/>
  <c r="E44" i="6"/>
  <c r="E60" i="7" s="1"/>
  <c r="C44" i="6"/>
  <c r="C60" i="7"/>
  <c r="C43" i="6"/>
  <c r="C59" i="7"/>
  <c r="C42" i="6"/>
  <c r="C58" i="7"/>
  <c r="C41" i="6"/>
  <c r="C57" i="7" s="1"/>
  <c r="C40" i="6"/>
  <c r="C51" i="6" s="1"/>
  <c r="C67" i="7" s="1"/>
  <c r="A40" i="6"/>
  <c r="A56" i="7" s="1"/>
  <c r="A41" i="6"/>
  <c r="A57" i="7"/>
  <c r="A42" i="6"/>
  <c r="A58" i="7"/>
  <c r="A43" i="6"/>
  <c r="A59" i="7"/>
  <c r="A44" i="6"/>
  <c r="A60" i="7" s="1"/>
  <c r="B44" i="6"/>
  <c r="B60" i="7"/>
  <c r="B43" i="6"/>
  <c r="B59" i="7"/>
  <c r="B42" i="6"/>
  <c r="B58" i="7"/>
  <c r="B41" i="6"/>
  <c r="B57" i="7" s="1"/>
  <c r="B40" i="6"/>
  <c r="B56" i="7"/>
  <c r="E50" i="6"/>
  <c r="E66" i="7"/>
  <c r="D50" i="6"/>
  <c r="D66" i="7"/>
  <c r="C50" i="6"/>
  <c r="C66" i="7" s="1"/>
  <c r="B50" i="6"/>
  <c r="B66" i="7"/>
  <c r="A50" i="6"/>
  <c r="A66" i="7"/>
  <c r="E49" i="6"/>
  <c r="E65" i="7"/>
  <c r="D49" i="6"/>
  <c r="D65" i="7" s="1"/>
  <c r="C49" i="6"/>
  <c r="C65" i="7"/>
  <c r="B49" i="6"/>
  <c r="B65" i="7"/>
  <c r="A49" i="6"/>
  <c r="A65" i="7"/>
  <c r="E48" i="6"/>
  <c r="E64" i="7" s="1"/>
  <c r="D48" i="6"/>
  <c r="D64" i="7"/>
  <c r="C48" i="6"/>
  <c r="C64" i="7"/>
  <c r="B48" i="6"/>
  <c r="B64" i="7"/>
  <c r="A48" i="6"/>
  <c r="A64" i="7" s="1"/>
  <c r="E47" i="6"/>
  <c r="E63" i="7"/>
  <c r="D47" i="6"/>
  <c r="D63" i="7"/>
  <c r="C47" i="6"/>
  <c r="C63" i="7"/>
  <c r="B47" i="6"/>
  <c r="B63" i="7" s="1"/>
  <c r="A47" i="6"/>
  <c r="A63" i="7"/>
  <c r="E46" i="6"/>
  <c r="E62" i="7"/>
  <c r="D46" i="6"/>
  <c r="D62" i="7"/>
  <c r="C46" i="6"/>
  <c r="B46" i="6"/>
  <c r="B62" i="7"/>
  <c r="A46" i="6"/>
  <c r="A62" i="7"/>
  <c r="E45" i="6"/>
  <c r="E61" i="7" s="1"/>
  <c r="D45" i="6"/>
  <c r="D61" i="7"/>
  <c r="C45" i="6"/>
  <c r="C61" i="7"/>
  <c r="B45" i="6"/>
  <c r="B61" i="7"/>
  <c r="A45" i="6"/>
  <c r="A61" i="7" s="1"/>
  <c r="E36" i="5"/>
  <c r="E51" i="7"/>
  <c r="D36" i="5"/>
  <c r="D51" i="7"/>
  <c r="C36" i="5"/>
  <c r="C51" i="7"/>
  <c r="B36" i="5"/>
  <c r="B51" i="7" s="1"/>
  <c r="A36" i="5"/>
  <c r="A51" i="7"/>
  <c r="E35" i="5"/>
  <c r="E50" i="7"/>
  <c r="D35" i="5"/>
  <c r="D50" i="7"/>
  <c r="C35" i="5"/>
  <c r="C50" i="7" s="1"/>
  <c r="B35" i="5"/>
  <c r="B50" i="7"/>
  <c r="A35" i="5"/>
  <c r="A50" i="7"/>
  <c r="E34" i="5"/>
  <c r="E49" i="7"/>
  <c r="D34" i="5"/>
  <c r="D37" i="5" s="1"/>
  <c r="D52" i="7" s="1"/>
  <c r="C34" i="5"/>
  <c r="C49" i="7"/>
  <c r="B34" i="5"/>
  <c r="B49" i="7"/>
  <c r="A34" i="5"/>
  <c r="A49" i="7"/>
  <c r="E33" i="5"/>
  <c r="E37" i="5" s="1"/>
  <c r="E52" i="7" s="1"/>
  <c r="D33" i="5"/>
  <c r="D48" i="7"/>
  <c r="C33" i="5"/>
  <c r="C48" i="7"/>
  <c r="B33" i="5"/>
  <c r="B48" i="7"/>
  <c r="A33" i="5"/>
  <c r="A48" i="7" s="1"/>
  <c r="E32" i="5"/>
  <c r="E47" i="7"/>
  <c r="D32" i="5"/>
  <c r="D47" i="7"/>
  <c r="C32" i="5"/>
  <c r="C47" i="7"/>
  <c r="B32" i="5"/>
  <c r="B47" i="7" s="1"/>
  <c r="A32" i="5"/>
  <c r="A47" i="7"/>
  <c r="E31" i="5"/>
  <c r="E46" i="7"/>
  <c r="D31" i="5"/>
  <c r="D46" i="7"/>
  <c r="C31" i="5"/>
  <c r="C46" i="7" s="1"/>
  <c r="B31" i="5"/>
  <c r="B46" i="7"/>
  <c r="A31" i="5"/>
  <c r="A46" i="7" s="1"/>
  <c r="E30" i="5"/>
  <c r="D30" i="5"/>
  <c r="C30" i="5"/>
  <c r="C37" i="5" s="1"/>
  <c r="C52" i="7" s="1"/>
  <c r="B30" i="5"/>
  <c r="B45" i="7" s="1"/>
  <c r="A30" i="5"/>
  <c r="A45" i="7"/>
  <c r="E38" i="3"/>
  <c r="E40" i="7"/>
  <c r="D38" i="3"/>
  <c r="D40" i="7"/>
  <c r="C38" i="3"/>
  <c r="C40" i="7" s="1"/>
  <c r="B38" i="3"/>
  <c r="B40" i="7"/>
  <c r="A38" i="3"/>
  <c r="A40" i="7"/>
  <c r="E37" i="3"/>
  <c r="E39" i="7"/>
  <c r="D37" i="3"/>
  <c r="D39" i="7" s="1"/>
  <c r="C37" i="3"/>
  <c r="C39" i="7"/>
  <c r="B37" i="3"/>
  <c r="B39" i="7"/>
  <c r="A37" i="3"/>
  <c r="A39" i="7"/>
  <c r="E36" i="3"/>
  <c r="E38" i="7" s="1"/>
  <c r="D36" i="3"/>
  <c r="D38" i="7"/>
  <c r="C36" i="3"/>
  <c r="C38" i="7"/>
  <c r="B36" i="3"/>
  <c r="B38" i="7"/>
  <c r="A36" i="3"/>
  <c r="A38" i="7" s="1"/>
  <c r="E35" i="3"/>
  <c r="E37" i="7"/>
  <c r="D35" i="3"/>
  <c r="D37" i="7"/>
  <c r="C35" i="3"/>
  <c r="C37" i="7"/>
  <c r="B35" i="3"/>
  <c r="B37" i="7" s="1"/>
  <c r="A35" i="3"/>
  <c r="A37" i="7"/>
  <c r="E34" i="3"/>
  <c r="E36" i="7"/>
  <c r="D34" i="3"/>
  <c r="D36" i="7"/>
  <c r="C34" i="3"/>
  <c r="C36" i="7" s="1"/>
  <c r="B34" i="3"/>
  <c r="B36" i="7"/>
  <c r="A34" i="3"/>
  <c r="A36" i="7" s="1"/>
  <c r="E33" i="3"/>
  <c r="E35" i="7"/>
  <c r="D33" i="3"/>
  <c r="D35" i="7"/>
  <c r="C33" i="3"/>
  <c r="C35" i="7"/>
  <c r="B33" i="3"/>
  <c r="B35" i="7" s="1"/>
  <c r="A33" i="3"/>
  <c r="A35" i="7"/>
  <c r="E32" i="3"/>
  <c r="E39" i="3" s="1"/>
  <c r="E41" i="7" s="1"/>
  <c r="D32" i="3"/>
  <c r="D34" i="7" s="1"/>
  <c r="C32" i="3"/>
  <c r="B32" i="3"/>
  <c r="B34" i="7"/>
  <c r="A32" i="3"/>
  <c r="A34" i="7"/>
  <c r="D33" i="2"/>
  <c r="D23" i="7"/>
  <c r="E33" i="2"/>
  <c r="E40" i="2" s="1"/>
  <c r="E30" i="7" s="1"/>
  <c r="D34" i="2"/>
  <c r="D24" i="7"/>
  <c r="E34" i="2"/>
  <c r="E24" i="7"/>
  <c r="D35" i="2"/>
  <c r="D25" i="7"/>
  <c r="E35" i="2"/>
  <c r="E25" i="7" s="1"/>
  <c r="D36" i="2"/>
  <c r="D26" i="7"/>
  <c r="E36" i="2"/>
  <c r="E26" i="7"/>
  <c r="D37" i="2"/>
  <c r="D27" i="7"/>
  <c r="E37" i="2"/>
  <c r="E27" i="7" s="1"/>
  <c r="D38" i="2"/>
  <c r="D28" i="7"/>
  <c r="E38" i="2"/>
  <c r="E28" i="7"/>
  <c r="D39" i="2"/>
  <c r="D29" i="7"/>
  <c r="E39" i="2"/>
  <c r="E29" i="7" s="1"/>
  <c r="D32" i="2"/>
  <c r="D22" i="7" s="1"/>
  <c r="E32" i="2"/>
  <c r="E22" i="7" s="1"/>
  <c r="C35" i="2"/>
  <c r="C25" i="7"/>
  <c r="C36" i="2"/>
  <c r="C26" i="7"/>
  <c r="C39" i="2"/>
  <c r="C29" i="7" s="1"/>
  <c r="C38" i="2"/>
  <c r="C28" i="7"/>
  <c r="C37" i="2"/>
  <c r="C34" i="2"/>
  <c r="C24" i="7"/>
  <c r="C33" i="2"/>
  <c r="C23" i="7"/>
  <c r="C32" i="2"/>
  <c r="A39" i="2"/>
  <c r="A29" i="7"/>
  <c r="B39" i="2"/>
  <c r="B29" i="7" s="1"/>
  <c r="A38" i="2"/>
  <c r="A28" i="7"/>
  <c r="A37" i="2"/>
  <c r="A27" i="7" s="1"/>
  <c r="A36" i="2"/>
  <c r="A26" i="7"/>
  <c r="A35" i="2"/>
  <c r="A25" i="7" s="1"/>
  <c r="A34" i="2"/>
  <c r="A24" i="7"/>
  <c r="A32" i="2"/>
  <c r="A22" i="7" s="1"/>
  <c r="B38" i="2"/>
  <c r="B28" i="7"/>
  <c r="B37" i="2"/>
  <c r="B27" i="7" s="1"/>
  <c r="B36" i="2"/>
  <c r="B26" i="7"/>
  <c r="B35" i="2"/>
  <c r="B25" i="7" s="1"/>
  <c r="B34" i="2"/>
  <c r="B24" i="7"/>
  <c r="B33" i="2"/>
  <c r="B23" i="7" s="1"/>
  <c r="B32" i="2"/>
  <c r="B22" i="7"/>
  <c r="A33" i="2"/>
  <c r="A23" i="7" s="1"/>
  <c r="E56" i="7"/>
  <c r="C40" i="2"/>
  <c r="C30" i="7" s="1"/>
  <c r="C22" i="7"/>
  <c r="D40" i="2"/>
  <c r="D30" i="7" s="1"/>
  <c r="D56" i="7"/>
  <c r="E34" i="7"/>
  <c r="E45" i="7"/>
  <c r="C34" i="7"/>
  <c r="C56" i="7"/>
  <c r="C45" i="7"/>
  <c r="D45" i="7"/>
  <c r="C62" i="7"/>
  <c r="C27" i="7"/>
  <c r="D31" i="1"/>
  <c r="E31" i="1"/>
  <c r="E38" i="1" s="1"/>
  <c r="E18" i="7" s="1"/>
  <c r="D32" i="1"/>
  <c r="D12" i="7" s="1"/>
  <c r="E32" i="1"/>
  <c r="E12" i="7"/>
  <c r="D33" i="1"/>
  <c r="D13" i="7"/>
  <c r="E33" i="1"/>
  <c r="E13" i="7"/>
  <c r="D34" i="1"/>
  <c r="D14" i="7" s="1"/>
  <c r="E34" i="1"/>
  <c r="E14" i="7"/>
  <c r="D35" i="1"/>
  <c r="D15" i="7"/>
  <c r="E35" i="1"/>
  <c r="E15" i="7"/>
  <c r="D36" i="1"/>
  <c r="D16" i="7" s="1"/>
  <c r="E36" i="1"/>
  <c r="E16" i="7"/>
  <c r="D37" i="1"/>
  <c r="E37" i="1"/>
  <c r="E17" i="7" s="1"/>
  <c r="C37" i="1"/>
  <c r="C36" i="1"/>
  <c r="C16" i="7"/>
  <c r="C35" i="1"/>
  <c r="C34" i="1"/>
  <c r="C14" i="7"/>
  <c r="C33" i="1"/>
  <c r="C13" i="7" s="1"/>
  <c r="C32" i="1"/>
  <c r="C38" i="1" s="1"/>
  <c r="C18" i="7" s="1"/>
  <c r="C31" i="1"/>
  <c r="A37" i="1"/>
  <c r="A17" i="7" s="1"/>
  <c r="A36" i="1"/>
  <c r="A16" i="7"/>
  <c r="A35" i="1"/>
  <c r="A15" i="7"/>
  <c r="B37" i="1"/>
  <c r="B17" i="7"/>
  <c r="B36" i="1"/>
  <c r="B16" i="7" s="1"/>
  <c r="B35" i="1"/>
  <c r="B15" i="7"/>
  <c r="A34" i="1"/>
  <c r="A14" i="7"/>
  <c r="A33" i="1"/>
  <c r="A13" i="7"/>
  <c r="A32" i="1"/>
  <c r="A12" i="7" s="1"/>
  <c r="A31" i="1"/>
  <c r="A11" i="7"/>
  <c r="B34" i="1"/>
  <c r="B14" i="7"/>
  <c r="B33" i="1"/>
  <c r="B13" i="7"/>
  <c r="B32" i="1"/>
  <c r="B12" i="7" s="1"/>
  <c r="B31" i="1"/>
  <c r="B11" i="7"/>
  <c r="E11" i="7"/>
  <c r="C11" i="7"/>
  <c r="D11" i="7"/>
  <c r="C15" i="7"/>
  <c r="C17" i="7"/>
  <c r="D17" i="7"/>
  <c r="E85" i="7" l="1"/>
  <c r="E44" i="8"/>
  <c r="D83" i="7"/>
  <c r="D42" i="8"/>
  <c r="D52" i="8" s="1"/>
  <c r="C85" i="7"/>
  <c r="C44" i="8"/>
  <c r="C54" i="8" s="1"/>
  <c r="C84" i="7"/>
  <c r="C43" i="8"/>
  <c r="C53" i="8" s="1"/>
  <c r="G83" i="14"/>
  <c r="G82" i="14"/>
  <c r="C39" i="8"/>
  <c r="C49" i="8" s="1"/>
  <c r="C80" i="7"/>
  <c r="E43" i="8"/>
  <c r="E53" i="8" s="1"/>
  <c r="E84" i="7"/>
  <c r="E90" i="14"/>
  <c r="E42" i="8"/>
  <c r="E83" i="7"/>
  <c r="D43" i="8"/>
  <c r="D84" i="7"/>
  <c r="E39" i="8"/>
  <c r="E80" i="7"/>
  <c r="E86" i="7" s="1"/>
  <c r="D81" i="7"/>
  <c r="D40" i="8"/>
  <c r="D50" i="8" s="1"/>
  <c r="E40" i="8"/>
  <c r="E81" i="7"/>
  <c r="D96" i="7"/>
  <c r="C96" i="7"/>
  <c r="C81" i="7"/>
  <c r="C40" i="8"/>
  <c r="C50" i="8" s="1"/>
  <c r="E82" i="7"/>
  <c r="E41" i="8"/>
  <c r="C42" i="8"/>
  <c r="C52" i="8" s="1"/>
  <c r="C83" i="7"/>
  <c r="D39" i="3"/>
  <c r="D41" i="7" s="1"/>
  <c r="D90" i="14"/>
  <c r="C12" i="7"/>
  <c r="E23" i="7"/>
  <c r="E48" i="7"/>
  <c r="D49" i="7"/>
  <c r="E58" i="7"/>
  <c r="E71" i="7"/>
  <c r="C39" i="3"/>
  <c r="C41" i="7" s="1"/>
  <c r="D38" i="1"/>
  <c r="D18" i="7" s="1"/>
  <c r="C92" i="7" l="1"/>
  <c r="D92" i="7"/>
  <c r="E49" i="8"/>
  <c r="D39" i="8"/>
  <c r="D49" i="8" s="1"/>
  <c r="D80" i="7"/>
  <c r="D95" i="7"/>
  <c r="C95" i="7"/>
  <c r="C41" i="8"/>
  <c r="C51" i="8" s="1"/>
  <c r="C82" i="7"/>
  <c r="C86" i="7" s="1"/>
  <c r="D41" i="8"/>
  <c r="D51" i="8" s="1"/>
  <c r="D82" i="7"/>
  <c r="D53" i="8"/>
  <c r="D54" i="8"/>
  <c r="C94" i="7"/>
  <c r="D94" i="7"/>
  <c r="E54" i="8"/>
  <c r="E50" i="8"/>
  <c r="E52" i="8"/>
  <c r="D93" i="7" l="1"/>
  <c r="C93" i="7"/>
  <c r="D86" i="7"/>
  <c r="D91" i="7"/>
  <c r="C91" i="7"/>
  <c r="E51" i="8"/>
  <c r="D97" i="7" l="1"/>
  <c r="C97" i="7"/>
</calcChain>
</file>

<file path=xl/sharedStrings.xml><?xml version="1.0" encoding="utf-8"?>
<sst xmlns="http://schemas.openxmlformats.org/spreadsheetml/2006/main" count="491" uniqueCount="217">
  <si>
    <t>4.5</t>
  </si>
  <si>
    <t>3.6</t>
  </si>
  <si>
    <t>1.2</t>
  </si>
  <si>
    <t>5</t>
  </si>
  <si>
    <t>5.1</t>
  </si>
  <si>
    <t>5.2</t>
  </si>
  <si>
    <t>5.3</t>
  </si>
  <si>
    <t>3.3</t>
  </si>
  <si>
    <t>3.4</t>
  </si>
  <si>
    <t>3.5</t>
  </si>
  <si>
    <t>1.3</t>
  </si>
  <si>
    <t>1.4</t>
  </si>
  <si>
    <t>2</t>
  </si>
  <si>
    <t>2.1</t>
  </si>
  <si>
    <t>2.2</t>
  </si>
  <si>
    <t>4.4</t>
  </si>
  <si>
    <t>2.3</t>
  </si>
  <si>
    <t>3</t>
  </si>
  <si>
    <t>3.1</t>
  </si>
  <si>
    <t>3.2</t>
  </si>
  <si>
    <t>4</t>
  </si>
  <si>
    <t>4.1</t>
  </si>
  <si>
    <t>4.2</t>
  </si>
  <si>
    <t xml:space="preserve">Paquetes de medidas, medidas, penetración </t>
  </si>
  <si>
    <t>1</t>
  </si>
  <si>
    <t>Planificación energética</t>
  </si>
  <si>
    <t>1.1</t>
  </si>
  <si>
    <t>Estrategia y concepto energético</t>
  </si>
  <si>
    <t>Evaluación de los efectos del cambio climático</t>
  </si>
  <si>
    <t xml:space="preserve">La municipalidad cuenta con plan para implementar una política local de reducción y valorización (energética) de los residuos. La estrategia apunta a:
• La recuperación de materiales re-utilizables
• El aumento de la separación de residuos
• La disminución del consumo de energía y emisiones de CO2 de la recolección de residuos
Estos temas son discutidos con los actores locales; los resultados de las discusiones son integradas en los instrumentos de planificación del municipio. La implementación de las medidas es evaluada.
</t>
  </si>
  <si>
    <t>Concepto de residuos</t>
  </si>
  <si>
    <t>1.5</t>
  </si>
  <si>
    <t>1.6</t>
  </si>
  <si>
    <t xml:space="preserve">Instrumentos de regulación de terrenos </t>
  </si>
  <si>
    <t>Las regulaciones de permisos y autorizaciones municipales de edificación reflejan las estrategias de la municipalidad en temas de eficiencia energética y cambio climático.  Los requerimientos pueden incluir:
• Diseño compacto de edificios, aislación y orientación adecuada de edificios
• Densidad de edificación
• Requerimientos adicionales para eficiencia energética
• Requerimientos de incorporar energías renovables
• Número de estacionamiento
• Regulaciones especiales para zonas libres de autos, áreas peatonales</t>
  </si>
  <si>
    <t>1.7</t>
  </si>
  <si>
    <t xml:space="preserve">Desarrollo urbano y rural innovador en terrenos municipales </t>
  </si>
  <si>
    <t>Aspectos relevantes de energía y de cambio climático, así como el desarrollo de energías renovables juegan un rol importante al momento de extender invitaciones para licitaciones o concursos sobre desarrollo urbano o proyectos arquitectónicos, o al momento de vender, concesionar o arrendar a largo plazo terrenos municipales. Ejemplos:
• Estándares de bajo consumo o de edificaciones eficientes
• Suministro de energía renovable (paneles solares, biomasa, fotovoltaico, etc.)
• Desarrollo de sistemas de calefacción distrital
• Planificación de la cantidad de estacionamientos
• Consideraciones de biodiversidad</t>
  </si>
  <si>
    <t>1.8</t>
  </si>
  <si>
    <t xml:space="preserve">Apoyo e incorporación de criterios energéticos para la aprobación de edificios </t>
  </si>
  <si>
    <t>Eficiencia energética en la infraestructura</t>
  </si>
  <si>
    <t>Promoción de la eficiencia energética en el sector residencial, público y privado en la comuna. Rol ejemplificador del municipio para incorporar criterios energéticos en las edificaciones e infraestructura comunal. El municipio gestiona también acuerdos con el sector privado para el fomento del consumo eficiente, a nivel de nuevos proyectos, renovación y operación (mantenimiento) de los edificios existentes.</t>
  </si>
  <si>
    <t>Visión general del municipio respecto al tema energético, en base al desarrollo e implementación de una estrategia y un plan de acción. Incorporación de elementos que promuevan EE y ERNC en instrumentos de regulación y planificación territorial.</t>
  </si>
  <si>
    <t>Revisión energética inicial de los edificios municipales</t>
  </si>
  <si>
    <t xml:space="preserve">Se realiza una revisión de todos los edificios e instalaciones relevantes (desde la perspectiva del consumo energético) cuyas facturas son pagadas por el municipio. La revisión energética incluye:
• Cálculo de consumo de energía eléctrica (kWh) por edificio
• Cálculo de consumo de energía térmica (kWh-equivalente) por edificio
• Cálculo de emisiones (Ton CO2 equivalente) por edificio
• Análisis de usos finales de la energía (iluminación, climatización, agua caliente, aparatos eléctricos, etc.)
</t>
  </si>
  <si>
    <t>Gestión energética y operación eficiente de edificios e instalaciones municipales</t>
  </si>
  <si>
    <t xml:space="preserve">Existe un plan de gestión y operación energética eficiente para las instalaciones del municipio. Se realiza un seguimiento y control periódico de su implementación,  y de proyectos para mejorar la operación. </t>
  </si>
  <si>
    <t>2.4</t>
  </si>
  <si>
    <t xml:space="preserve">Plan de  renovación de edificios e infraestructura municipal </t>
  </si>
  <si>
    <t>2.5</t>
  </si>
  <si>
    <t>Proyecto emblemático de nueva construcción o renovación en la comuna</t>
  </si>
  <si>
    <t xml:space="preserve"> Metas de eficiencia energética en el consumo térmico</t>
  </si>
  <si>
    <t>2.6</t>
  </si>
  <si>
    <t>2.7</t>
  </si>
  <si>
    <t>Metas de eficiencia energética en el consumo eléctrico</t>
  </si>
  <si>
    <t>2.8</t>
  </si>
  <si>
    <t>Eficiencia energética del alumbrado público</t>
  </si>
  <si>
    <t>La municipalidad define una meta para aumentar la eficiencia energética del alumbrado público de la comuna. Se realiza un catastro y diagnóstico del consumo actual, y se genera un plan de acción que permita la medición y verificación de los ahorros proyectados. Se realiza un control y seguimiento periódico del plan. Se da cuenta pública del plan, sus metas y grados de cumplimiento.</t>
  </si>
  <si>
    <t xml:space="preserve">Energías renovables y generación local  </t>
  </si>
  <si>
    <t>Se definen metas para la utilización de las fuentes renovables de generación de energía en la comuna. Se promueve la colaboración con los actores de la comuna para la generación eficiente de energía.</t>
  </si>
  <si>
    <t>Compra de electricidad proveniente de fuentes renovables</t>
  </si>
  <si>
    <t>Debe aumentarse la fracción de energía proveniente de fuentes renovables en la comuna. La cantidad de electricidad comprada de fuentes renovables (en MWh/a) de la comuna debe medirse (en % del total de energía que el distribuidor entrega a los clientes de la comuna), incluyendo distribuidores comunales y distribuidores externos..</t>
  </si>
  <si>
    <t>Influencia sobre el comportamiento y consumo de clientes</t>
  </si>
  <si>
    <t>Se implementan programas y medidas para incrementar la consciencia y motivación de los clientes respecto al uso eficiente de energía, la utilización de energías renovables y de generación propia, por ejemplo por medio de:
• Brindar información sobre uso eficiente de la energía y energías renovables a los residentes de la comuna
• Buscar acuerdos con las empresas de distribución para promover el uso eficiente de la energía en la comuna
• Apoyo a clientes en relación a generación propia de energía de fuentes renovables</t>
  </si>
  <si>
    <t>Metas para la generación de energía térmica por medio de fuentes renovables en la comuna</t>
  </si>
  <si>
    <t>El municipio aprovecha los recursos energéticos locales disponibles para reducir la dependencia energética y diversificar la matriz. En base al diagnóstico del potencial disponible elaborado en la EEL se da continuidad y seguimiento al plan de acción que permita alcanzar las metas de generación de energía térmica en base a fuentes locales limpias. Los recursos locales que pueden ser utilizados son, entre otros:
• Colectores solares térmicos 
• Geotermia de alta y baja entalpía
• Biomasa 
• Calor residual de la industria
• Uso externo de calor del sistema de alcantarillado o plantas de tratamiento de aguas servidas
• Aprovechamiento de biogás de lodos de tratamiento por digestión anaeróbica</t>
  </si>
  <si>
    <t>Metas para la generación de energía eléctrica por medio de fuentes renovables en la comuna</t>
  </si>
  <si>
    <t>El potencial de cogeneración por medio de calor (de plantas de biomasa o biogás, considerando las emisiones de CO2 y gases invernaderos) es utilizado, considerando también el uso de calor residual de plantas de energía (en general se evalúa el aprovechamiento del mayor potencial posible), por ejemplo para calefacción o refrigeración distrital.</t>
  </si>
  <si>
    <t>3.7</t>
  </si>
  <si>
    <t xml:space="preserve">Uso de residuos de la comuna para la generación de energía </t>
  </si>
  <si>
    <t>Organización y finanzas</t>
  </si>
  <si>
    <t>El municipio fortalece su organización en el tema energético, integrando a los funcionarios en un rol activo para el fomento de EE en los procesos internos. Además, se incorpora el tema energético en la gestión municipal.</t>
  </si>
  <si>
    <t xml:space="preserve">La comuna cuenta con los recursos humanos necesarios para el correcto funcionamiento de los aspectos energéticos en la administración local (por ej. gestión energética, implementación de plan  de acción de Estrategia Energética Local, etc.). 
Las competencias y descripciones de funciones se encuentran definidas y documentadas. El Comité Ambiental Municipal (CAM), parte del Sistema de Certificación Ambiental Municipal (SCAM), incorpora en su ámbito de acción aspectos de energía. El CAM considera todos los departamentos relevantes, existen responsabilidades definidas en el comité y se realizan reuniones regulares que son registradas en minutas.   
</t>
  </si>
  <si>
    <t>Integración de los funcionarios y metas de desempeño</t>
  </si>
  <si>
    <t>Evaluación de la planificación anual</t>
  </si>
  <si>
    <t>Plan de capacitaciones de funcionarios</t>
  </si>
  <si>
    <t xml:space="preserve">El municipio promueve capacitaciones en temas relevantes de energía, enfocadas en grupos específicos (administrativos, directores, administradores de edificios) para todos los funcionarios. El Municipio realiza actividades de toma de conciencia en temas de cambio climático y eficiencia energética.
Ejemplos:
• Gestión energética de edificios y equipos, software, gestión ecológica de edificios
• Capacitación en cálculo de indicadores e índices de energía y emisiones
• Capacitación en responsabilidad ambiental para diferentes grupos objetivo
• Visitas a terreno y seminarios con foco en temas relevantes.
</t>
  </si>
  <si>
    <t>Adquisiciones</t>
  </si>
  <si>
    <t>4.6</t>
  </si>
  <si>
    <t>Presupuesto municipal para el desarrollo de políticas energéticas</t>
  </si>
  <si>
    <t xml:space="preserve">La municipalidad cuenta con partidas específicas en su presupuesto anual para apoyar actividades relevantes para temas de energía y cambio climático, como por ejemplo:
• Asesorías especializadas, estudios, reportes, estimaciones de gases invernadero
• Relaciones públicas
• Consultorías e información (por ej. consultores de Comuna  Energética)
• Gestión externa de proyectos
• Cooperación (por ej. proyectos de colegios)
• Capacitación
• Pago de bonos por desempeño
Considerar indicadores de presupuesto  como porcentaje del presupuesto total para temas energéticos.
</t>
  </si>
  <si>
    <t xml:space="preserve">La municipalidad se involucra en procesos de participación ciudadana y crea grupos de trabajo que inician, apoyan y desarrollan proyectos (trabajo conjunto con la división comunal correspondiente). Se verifica que el Consejo Ambiental Ciudadano (CAC) del SCAM se encuentre operativo, comprobando su correcto funcionamiento por medio de documentación de respaldo (minutas, escritos). </t>
  </si>
  <si>
    <t>Sensibilización y cooperación</t>
  </si>
  <si>
    <t>La municipalidad potencia la comunicación y la inclusión de la comunidad en la política energética. Se coopera con el sector público (SEREMI y otras comunas), sector privado y academia. El municipio coopera con sus residentes, con énfasis en los colegios y las organizaciones base locales. Se promueven las actividades privadas para el desarrollo energético.</t>
  </si>
  <si>
    <t>Estrategia comunicacional</t>
  </si>
  <si>
    <t>La municipalidad cuenta con una estrategia comunicacional para la comuna que considera la planificación de diferentes actividades de comunicación y cooperación (cobertura de medios, actualizaciones de página web, etc.), incluyendo responsabilidades, grupos objetivo, periodicidad, etc. La estrategia considera una política innovadora en energía como parte de la identidad de la comuna y se manifiesta en:
• Integración de las temáticas en la identidad corporativa del municipio
• Visibilidad en la página web y en otros canales de información y comunicación
• Proteger la credibilidad de la política energética de la comuna (por ej. que no existan actos contradictorios con la política energética de la comuna como eventos  con platos desechables en eventos municipales, etc.)
• Rol modelo de la municipalidad con sus residentes</t>
  </si>
  <si>
    <t>Cooperación con instituciones de vivienda</t>
  </si>
  <si>
    <t>Cooperación nacional e internacional con otros municipios y regiones</t>
  </si>
  <si>
    <t xml:space="preserve">La comuna coopera con otras municipalidades en temas de políticas energéticas a nivel regional, nacional o internacional, por ej. por medio de:
• Intercambio de experiencias regionales (comparación de indicadores, intercambio de documentación) entre funcionarios administrativos (administradores de edificios, encargados de medio ambiente)
• Consultores de energía y grupos de planificación
• Comercialización de certificados de CO2 (implementación conjunta) y desarrollo de NAMA.
• Financiamiento de proyectos de desarrollo con ciudades socias de otros países (Clean Development Mechanism)
</t>
  </si>
  <si>
    <t xml:space="preserve">La comuna coopera con instituciones académicas (universidades, centros de formación técnica) y centros de investigación para generar y promover  investigación y capacitación en las áreas de energía, transporte y clima. </t>
  </si>
  <si>
    <t>Cooperación con universidades y centros de investigación</t>
  </si>
  <si>
    <t>5.4</t>
  </si>
  <si>
    <t>Cooperación con el sector privado de las grandes empresas</t>
  </si>
  <si>
    <t>5.5</t>
  </si>
  <si>
    <t>La comuna promueve o se involucra en modelos de cooperación relacionados con la energía, clima o medio ambiente con grandes empresas que tengan operación dentro del territorio, así como también a nivel regional.
Ejemplos:
• Apoyo a programas de innovación en temas de energía
• Acuerdos voluntarios para implementar proyectos energéticos
• Mesas de trabajo regulares con el sector privado
• Ferias de energía u otras actividades de difusión y sensibilización
• Apoyo a programas energéticos del municipio con fondos de RSE</t>
  </si>
  <si>
    <t>5.6</t>
  </si>
  <si>
    <t>Cooperación con el sector privado de la pequeña y mediana empresa</t>
  </si>
  <si>
    <t>Apoyo para la protección del sector forestal y agrícola</t>
  </si>
  <si>
    <t>5.7</t>
  </si>
  <si>
    <t>5.8</t>
  </si>
  <si>
    <t>Cooperación y comunicación con residentes y multiplicadores locales sin fines de lucro</t>
  </si>
  <si>
    <t>Cooperación y comunicación con colegios y establecimientos pre-escolares</t>
  </si>
  <si>
    <t>5.9</t>
  </si>
  <si>
    <t>La municipalidad trabaja con colegios y establecimientos preescolares para implementar proyectos e iniciativas energéticas (con la participación de estudiantes, profesores y administradores). Por ejemplo ferias o talleres sobre energía y medio ambiente, infraestructura de estacionamientos de bicicletas en las cercanías de establecimientos educacionales, etc.</t>
  </si>
  <si>
    <t>5.10</t>
  </si>
  <si>
    <t>Centro de información en temas de energía y cambio climático</t>
  </si>
  <si>
    <t xml:space="preserve">La municipalidad cuenta con un centro en energía, construcción ecológica y movilidad (a nivel local o regional),  para proveer información a propietarios de casas, arquitectos y planificadores en materias de energía y políticas energéticas locales.  
En este centro se crea un espacio para los distintos emprendedores locales y a organizaciones nacionales e internacionales que deseen promover sus servicios y capacidades.
</t>
  </si>
  <si>
    <t>Proyecto emblemático en la comuna</t>
  </si>
  <si>
    <t>5.11</t>
  </si>
  <si>
    <t xml:space="preserve">La comuna ha iniciado un proyecto emblemático fuera de lo común y ambicioso, para la implementación específica de la política energética local y juega un rol importante en dicho proyecto.
La municipalidad apoya el proyecto por medio de asesoría/información y comunica el proyecto externamente.
</t>
  </si>
  <si>
    <t>5.12</t>
  </si>
  <si>
    <t xml:space="preserve"> Promoción y difusión de la movilidad sustentable</t>
  </si>
  <si>
    <t>4.7</t>
  </si>
  <si>
    <t>Participación y grupos de trabajo</t>
  </si>
  <si>
    <t>Puntaje máximo</t>
  </si>
  <si>
    <t>Puntaje obtenido</t>
  </si>
  <si>
    <t>Resumen</t>
  </si>
  <si>
    <t>Concepto de tránsito y movilidad</t>
  </si>
  <si>
    <t>Criterio</t>
  </si>
  <si>
    <t>Id</t>
  </si>
  <si>
    <t>TOTAL</t>
  </si>
  <si>
    <t>Componente</t>
  </si>
  <si>
    <t>Puntaje planificado</t>
  </si>
  <si>
    <t>Información básica</t>
  </si>
  <si>
    <t>Información de la auditoria</t>
  </si>
  <si>
    <t>Fecha del reporte</t>
  </si>
  <si>
    <t>Auditoría N°</t>
  </si>
  <si>
    <t>Versión de herramienta</t>
  </si>
  <si>
    <t>Habitantes</t>
  </si>
  <si>
    <t>Comuna</t>
  </si>
  <si>
    <t>Región</t>
  </si>
  <si>
    <t>Información General de la Comuna</t>
  </si>
  <si>
    <t>Alcalde/sa</t>
  </si>
  <si>
    <t>Comuna Energética</t>
  </si>
  <si>
    <t>Encargado municipal</t>
  </si>
  <si>
    <t>Asesor CE</t>
  </si>
  <si>
    <t>Año ingreso</t>
  </si>
  <si>
    <t>Año de auditoria</t>
  </si>
  <si>
    <t>RESUMEN DE RESULTADOS</t>
  </si>
  <si>
    <t>Puntaje efectivo</t>
  </si>
  <si>
    <t>Medidas planificadas</t>
  </si>
  <si>
    <t>Cumplimiento</t>
  </si>
  <si>
    <t>Total</t>
  </si>
  <si>
    <t>Respecto a puntaje máximo</t>
  </si>
  <si>
    <t>Respecto a puntaje planificado</t>
  </si>
  <si>
    <t>Información territorial</t>
  </si>
  <si>
    <t xml:space="preserve">La Estrategia Energética Local ha sido desarrollada y es un documento oficial de la municipalidad.
Entre otros, se verifica que:
• Cuenta con principios guías que incluyen objetivos políticos de energía y cambio climático cualitativos y cuantitativos en la política comunal.
• El municipio ha definido una visión para la acción local energética de la comuna, con metas y objetivos claros.
• Existe una cuantificación de las emisiones de CO2 en el territorio de la comuna e indicadores de en base a parámetros como superficie o número de habitantes.
• La EEL realizada está enfocada en aumentar la eficiencia y disminuir emisiones, aprovechar el potencial de generación de energía renovable local y preservar el medio ambiente.
• La EEL se enfoca en objetivos y estrategias de mediano y largo plazo, orientados a  la reducción de emisiones (requerimientos de energía, emisiones de CO2).
• La municipalidad actualiza regularmente su EEL (se sugiere un horizonte de 4 años).
• El desarrollo de la EEL consideró instancias de participación ciudadana con actores locales. Los resultados de las discusiones fueron integradas en los principios, guías y conceptos.
La municipalidad confirma su compromiso político en torno a la energía y clima por medio de la firma de acuerdos  con las autoridades regionales y centrales.
</t>
  </si>
  <si>
    <t xml:space="preserve">La comuna evalúa los impactos de cambio climático, considerando la sensibilidad del territorio y toma acciones al respecto. Ejemplo que puede ser considerado:
• Evaluación de riesgos (inundaciones, erosión, sequías, riesgos de incendios forestales, etc.)
Estos temas son discutidos con actores locales y los resultados de las discusiones son integrados en los objetivos de la Estrategia Energética Local.
</t>
  </si>
  <si>
    <t>El proceso de aprobación de obras e inspección de construcción considera aspectos para promover la implementación de proyectos lo más energéticamente eficiente y sustentable posible.  Ejemplos:
• Capacitación de los revisores e inspectores de proyecto
• Guías para inspectores con criterios de eficiencia energética y energías renovables
• Sistemas eficientes de control de calidad
• Preparación de material para desarrolladores con recomendaciones sobre construcción energéticamente eficiente y energías renovables
• Recomendación de servicios de consultoría energética (referencia a consultores especialistas)
• Recomendaciones para emitir certificados energéticos en edificios</t>
  </si>
  <si>
    <t xml:space="preserve">La municipalidad ha definido para sus edificaciones la utilización de estándares de construcción para fomentar el uso eficiente de los recursos energéticos y la incorporación de energías renovables en los edificios municipales dentro de la comuna. Además estos estándares son promovidos en el sector privado y el sector residencial.
Estos estándares son utilizados para proyectos de nueva construcción y renovaciones mayores de infraestructura del municipio. Ejemplo de estándares son los TDR-e de la División de Arquitectura del Ministerio de Obras Públicas o el Código de Construcción Sustentable del Ministerio de Vivienda y Urbanismo.
</t>
  </si>
  <si>
    <t>El municipio prepara un plan de mediano y largo plazo para la renovación de la infraestructura municipal existente. Existe un estudio que permite identificar el potencial de eficiencia energética y de energía renovable de cada edificio municipal. El plan de renovación debe incorporar una ficha por cada medida y un plan de acción de su implementación. La ficha debe contener: objetivo de la medida, estimación de ahorro, costo de inversión, responsables y plazos de la implementación e impacto en la reducción de emisiones de gases efecto invernadero. La priorización de las medidas debe ser realizada en función de los impactos y efectos cruzados que pudiesen generarse con otras medidas.</t>
  </si>
  <si>
    <t>La comuna cuenta con uno o más proyectos con estándares energéticos ejemplares (alta eficiencia energética, incorporación de medios de generación con fuentes renovables, bajas emisiones de CO2) en edificios nuevos o en un proyecto de renovación. El proyecto se evalúa durante su operación, contrastando su rendimiento con los indicadores de la comuna.</t>
  </si>
  <si>
    <t xml:space="preserve">En función de las medidas y planes elaborados en los criterios anteriores, el municipio define metas concretas en base a indicadores para la reducción de la demanda de energía eléctrica por medio de la eficiencia energética en la infraestructura municipal. </t>
  </si>
  <si>
    <t>El municipio aprovecha los recursos energéticos locales disponibles para reducir la dependencia energética y diversificar la matriz. En base al diagnóstico del potencial disponible elaborado en la EEL se da continuidad y seguimiento al plan de acción que permita alcanzar las metas de generación de energía eléctrica en base a fuentes locales limpias. Los recursos locales que pueden ser utilizados son, entre otros:
• Sistemas fotovoltaicos
• Sistemas eólicos
• Geotermia
• Biomasa
• Mini hidroelectricidad
• Mareomotriz</t>
  </si>
  <si>
    <t xml:space="preserve">El potencial energético de los residuos sólidos domiciliarios generados en el territorio de la comuna es aprovechado en sistemas para la generación de energía, tales como: 
• Sistemas de combustión
• Sistemas de digestión para los residuos orgánicos
• Uso de gas de vertederos para la generación de energía
</t>
  </si>
  <si>
    <t xml:space="preserve">Cogeneración y uso de calefacción/refrigeración distrital en plantas de energía </t>
  </si>
  <si>
    <t>Considerar el impacto en la calidad del aire de los proyectos/iniciativas implementados</t>
  </si>
  <si>
    <t xml:space="preserve">El uso de recursos locales para la generación de energía puede provocar efectos ambientales negativos en la comunidad. El municipio debe tomar las precauciones y promover la sustentabilidad ambiental, económica y social del uso de recursos energéticos locales.
Un ejemplo de estos riesgos es la contaminación atmosférica por la utilización de biomasa para la generación de energía térmica. El municipio debe incorporar este eventual problema en la toma de decisiones, y cuando sea necesario, mitigar el efecto negativo, con medidas como la promoción del uso de leña de alta calidad, así también medidas de mitigación alineadas con la agenda de los organismos ambientales y de salud correspondientes.
</t>
  </si>
  <si>
    <t xml:space="preserve">Para mejorar las posibilidades de éxito de las iniciativas desarrolladas, la política de desarrollo energético debe permear toda la organización, por lo que debe incorporarse a los funcionarios en el desarrollo y seguimiento de las acciones.
La comuna define objetivos de desempeño anuales relacionados a energía en conjunto con los funcionarios, para generar un alto nivel de compromiso en la implementación de actividades energéticas en un proceso coordinado y de mejora continua. Ejemplos:
• Programas de Mejoramiento de Gestión Municipal (PMGM) incluyen metas relacionadas con temas energéticos
• Reconocimiento del administrador o equipo de mantención climáticamente más eficiente
• Sistemas de reconocimiento de iniciativas propias
• Concursos internos para impulsar prácticas de ahorro de energía y movilidad sustentable de los funcionarios
• Campañas internas (por ej. semana energética en la municipalidad)
</t>
  </si>
  <si>
    <t>El municipio en conjunto con el consejo consultivo de Comuna Energética realiza una revisión anual del proceso de Comuna Energética y actualizan el plan de actividades en base a documentación verificable de las actividades realizadas  (documentación  de proyectos, auditorías, minutas de reunión).</t>
  </si>
  <si>
    <t xml:space="preserve">La comuna coopera con distintas instituciones de vivienda para lograr altos estándares en relación a eficiencia energética, integración de energías renovables y resguardo climático, por ejemplo por medio del apoyo de expertos durante las fases de planificación y construcción, información para grupos objetivo, etc. Las instituciones objetivo son, entre otras:
• MINVU y SERVIU.
• Cámara Chilena de la Construcción CChC y Corporación de Desarrollo Tecnológico CDT.
• Instituto de la Construcción IC.
• Inmobiliarias.
</t>
  </si>
  <si>
    <t>La municipalidad apoya el aprovechamiento sustentable de bosques y zonas agrícolas (incluyendo el potencial económico y ecológico del potencial energético). 
Por ejemplo, la comuna se preocupa/promueve/apoya:
• Cadenas de distribución locales/regionales de astillas de madera.
• Protección de la biodiversidad.
• Contratos con productores locales.
• Certificación de bosques y maderas.
• Capacitación sobre buenas prácticas y los principios de la agricultura extensiva.</t>
  </si>
  <si>
    <t xml:space="preserve">La comuna  implementa iniciativas y apoya a sus residentes, por ejemplo por medio de:
• Instrumentos para el cálculo de huella de carbono.
• Promoción de productos y mercados regionales.
• Difusión de información en temáticas energéticas.
• Actividades para toda la comunidad (eventos, campañas).
Los multiplicadores son apoyados para convertirse en modelos a seguir por la comunidad y en influenciar los temas energéticos en las comunidades donde son considerados como referentes de acción.
</t>
  </si>
  <si>
    <t>Plan de acción</t>
  </si>
  <si>
    <t>6.1</t>
  </si>
  <si>
    <t>6.2</t>
  </si>
  <si>
    <t>Cumplimiento del plan de acción</t>
  </si>
  <si>
    <t>Actualización del plan de acción</t>
  </si>
  <si>
    <t>6</t>
  </si>
  <si>
    <t xml:space="preserve">La comuna apoya el desarrollo de las PYMEs locales que tienen un foco en energía, clima o medio ambiente por medio de actividades tales como:
• Fondos concursables para emprendedores locales.
• Talleres de capacitación.
• Exposiciones y ferias para productos locales y ecológicos.
• Zonas comerciales ecológicas.
• Acuerdos con feriantes.
• Atracción de empresas "verdes".
• Proyectos de turismo ecológico.
• Marketing de "productos locales y ecológicos".
</t>
  </si>
  <si>
    <t>Criterios de eficiencia energética y energías renovables para nueva construcción municipal</t>
  </si>
  <si>
    <t>Organización, recursos humanos y comité</t>
  </si>
  <si>
    <t>Estado de avance medidas implementadas</t>
  </si>
  <si>
    <t>Min/criterio</t>
  </si>
  <si>
    <t xml:space="preserve">Evaluación </t>
  </si>
  <si>
    <t>Fecha</t>
  </si>
  <si>
    <t>Eval. 1</t>
  </si>
  <si>
    <t>Eval. 2</t>
  </si>
  <si>
    <t>Eval. 3</t>
  </si>
  <si>
    <t>Eval. 4</t>
  </si>
  <si>
    <t>-</t>
  </si>
  <si>
    <t>Via correo</t>
  </si>
  <si>
    <t>Categoría</t>
  </si>
  <si>
    <t>Criterios</t>
  </si>
  <si>
    <t>min/criterio</t>
  </si>
  <si>
    <t>min</t>
  </si>
  <si>
    <t>hr</t>
  </si>
  <si>
    <t>Cat 1</t>
  </si>
  <si>
    <t>Cat 2</t>
  </si>
  <si>
    <t>Cat 3</t>
  </si>
  <si>
    <t>Cat 4</t>
  </si>
  <si>
    <t>Cat 5</t>
  </si>
  <si>
    <t>Cat 6</t>
  </si>
  <si>
    <t>3 Eval.</t>
  </si>
  <si>
    <t>4 Eval.</t>
  </si>
  <si>
    <t>Evaluación</t>
  </si>
  <si>
    <t>Eval.1</t>
  </si>
  <si>
    <t>Eval.2</t>
  </si>
  <si>
    <t>Eval.3</t>
  </si>
  <si>
    <t>Eval.4</t>
  </si>
  <si>
    <t>El municipio cuenta con información territorial en torno a la información territorial sobre áreas que puedan ser prioritarias para la generación de energía en base a las fuentes renovables que tienen un alto potencial en la comuna.</t>
  </si>
  <si>
    <t xml:space="preserve">En función de las medidas y planes elaborados en los criterios anteriores, el municipio define metas concretas en base a indicadores para la reducción de la demanda de energía térmica por medio de la eficiencia energética en la infraestructura municipal. </t>
  </si>
  <si>
    <t>Observaciones</t>
  </si>
  <si>
    <t>Verificador</t>
  </si>
  <si>
    <t>Movilidad Sostenible</t>
  </si>
  <si>
    <t>La municipalidad cuenta con un plan de movilidad, con el objetivo de reducir el transporte motorizado privado en el territorio municipal e incluye definiciones y estrategias concretas para:
• Gestión de estacionamientos en la comuna (tarificación, puntos de carga para autos eléctricos, priorización de sistemas de auto compartido, etc.)
• Zonas de control de velocidad y priorización peatonal con reforzamiento de los espacios públicos
• Red de vías peatonales, ciclo vías y señaléticas
• Zonas de estacionamientos para bicicletas
• Análisis apropiado de las instalaciones que pueden atraer o generar tráfico (centros comerciales, colegios, etc.). 
La planificación de tránsito cuenta con mapas y es acompañada por un programa de actividades con estrategias y objetivos intermedios. La implementación de las medidas es evaluada.</t>
  </si>
  <si>
    <t>Metas de eficiencia energética en el consumo térmico</t>
  </si>
  <si>
    <t xml:space="preserve">La municipalidad cuenta con directrices en sus procesos de adquisición que toman en cuenta factores energéticos y climáticos tales como Análisis de Ciclo de Vida, por ejemplo  en los siguientes aspectos:
• Adquisiciones de materiales y equipos de oficina
• Adquisiciones de materiales de mantención de edificios
• Adquisiciones de ingeniería y construcción
• Adquisiciones de vehículos municipales
• Otros tipos de adquisiciones relevantes
</t>
  </si>
  <si>
    <t>Promoción de la movilidad sostenible, por medio de la planificación, difusión y fomento al transporte no motorizado, eficiente y bajo en emisiones.</t>
  </si>
  <si>
    <t>La comuna establece un trabajo regular y activo de difusión y marketing para promover una movilidad sustentable y eficiente.
Por ejemplo pueden considerarse las siguientes medidas:
• Promoción de actividades y acciones tales como gestión de movilidad en empresas, eventos y acciones para promover una movilidad eficiente y sustentable.
• Informaciones para personas sobre vehículos eficientes y comportamientos de manejo tales como cursos de manejo ecológico, entrega de información en el proceso de obtención y renovación de licencia de conducir.
• Difusión de vehículos con sistemas eficientes innovadores.
• Facilitación de sistemas para compartir auto.
• Arriendo de bicicletas eléctricas.</t>
  </si>
  <si>
    <t>6.3</t>
  </si>
  <si>
    <t>Movilidad no motorizada</t>
  </si>
  <si>
    <t>El municipio promueve la creación de una atractiva red peatonal en el territorio comunal.
Ejemplos:
- Análisis / reducción de posibles puntos de peligro/riesgo.
- Señalización con indicación de destinos y requisitos de tiempo.
- Medidas para mejorar el acceso seguro a las escuelas.
- Emisión de mapas peatonales.
- Igualdad de trato a las personas con discapacidad.
El municipio promueve la creación de una atractiva red ciclovías en el territorio comunal.
Ejemplos:
- Análisis/reducción de brechas en la red de ciclovía.
- Análisis/reducción de posibles puntos de peligro/riesgo.
- Señalización con indicación de destinos y requisitos de tiempo.
- Cruces fáciles.
- Buena conexión a redes de ciclovía con otras comunas aledañas.</t>
  </si>
  <si>
    <t>Promoción y difusión de la movilidad sostenible</t>
  </si>
  <si>
    <t>Pts</t>
  </si>
  <si>
    <t>%</t>
  </si>
  <si>
    <t>Evaluación 2022/ 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</si>
</sst>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0"/>
    <numFmt numFmtId="165" formatCode="0.000"/>
  </numFmts>
  <fonts count="36" x14ac:knownFonts="1">
    <font>
      <sz val="10"/>
      <name val="Arial"/>
      <family val="2"/>
    </font>
    <font>
      <b/>
      <sz val="8"/>
      <name val="Arial"/>
      <family val="2"/>
    </font>
    <font>
      <sz val="10"/>
      <color indexed="8"/>
      <name val="Arial"/>
      <family val="2"/>
    </font>
    <font>
      <b/>
      <sz val="12"/>
      <color indexed="8"/>
      <name val="Arial"/>
      <family val="2"/>
    </font>
    <font>
      <sz val="8"/>
      <color indexed="8"/>
      <name val="Arial"/>
      <family val="2"/>
    </font>
    <font>
      <b/>
      <sz val="12"/>
      <color indexed="40"/>
      <name val="Arial"/>
      <family val="2"/>
    </font>
    <font>
      <sz val="10"/>
      <color indexed="40"/>
      <name val="Arial"/>
      <family val="2"/>
    </font>
    <font>
      <b/>
      <sz val="8"/>
      <color indexed="8"/>
      <name val="Arial"/>
      <family val="2"/>
    </font>
    <font>
      <b/>
      <sz val="10"/>
      <color indexed="8"/>
      <name val="Arial"/>
      <family val="2"/>
    </font>
    <font>
      <sz val="8"/>
      <name val="Arial"/>
      <family val="2"/>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b/>
      <sz val="10"/>
      <name val="Arial"/>
      <family val="2"/>
    </font>
    <font>
      <sz val="5"/>
      <name val="Arial"/>
      <family val="2"/>
    </font>
    <font>
      <b/>
      <sz val="12"/>
      <name val="Arial"/>
      <family val="2"/>
    </font>
    <font>
      <sz val="10"/>
      <color indexed="9"/>
      <name val="Arial"/>
      <family val="2"/>
    </font>
    <font>
      <sz val="8"/>
      <color indexed="10"/>
      <name val="Arial"/>
      <family val="2"/>
    </font>
    <font>
      <sz val="8"/>
      <color theme="1"/>
      <name val="Arial"/>
      <family val="2"/>
    </font>
    <font>
      <sz val="10"/>
      <color rgb="FFFF0000"/>
      <name val="Arial"/>
      <family val="2"/>
    </font>
    <font>
      <b/>
      <i/>
      <sz val="16"/>
      <name val="Tahoma"/>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27"/>
        <bgColor indexed="41"/>
      </patternFill>
    </fill>
    <fill>
      <patternFill patternType="solid">
        <fgColor indexed="31"/>
        <bgColor indexed="22"/>
      </patternFill>
    </fill>
    <fill>
      <patternFill patternType="solid">
        <fgColor indexed="26"/>
        <bgColor indexed="9"/>
      </patternFill>
    </fill>
    <fill>
      <patternFill patternType="solid">
        <fgColor indexed="43"/>
        <bgColor indexed="26"/>
      </patternFill>
    </fill>
    <fill>
      <patternFill patternType="solid">
        <fgColor indexed="47"/>
        <bgColor indexed="22"/>
      </patternFill>
    </fill>
    <fill>
      <patternFill patternType="solid">
        <fgColor indexed="55"/>
      </patternFill>
    </fill>
    <fill>
      <patternFill patternType="solid">
        <fgColor theme="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3" tint="0.79998168889431442"/>
        <bgColor indexed="64"/>
      </patternFill>
    </fill>
  </fills>
  <borders count="2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0">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20" borderId="1" applyNumberFormat="0" applyAlignment="0" applyProtection="0"/>
    <xf numFmtId="0" fontId="14" fillId="20" borderId="2" applyNumberFormat="0" applyAlignment="0" applyProtection="0"/>
    <xf numFmtId="0" fontId="15" fillId="7" borderId="2" applyNumberFormat="0" applyAlignment="0" applyProtection="0"/>
    <xf numFmtId="0" fontId="16" fillId="0" borderId="3" applyNumberFormat="0" applyFill="0" applyAlignment="0" applyProtection="0"/>
    <xf numFmtId="0" fontId="17" fillId="0" borderId="0" applyNumberFormat="0" applyFill="0" applyBorder="0" applyAlignment="0" applyProtection="0"/>
    <xf numFmtId="0" fontId="10" fillId="0" borderId="0"/>
    <xf numFmtId="0" fontId="18" fillId="4" borderId="0" applyNumberFormat="0" applyBorder="0" applyAlignment="0" applyProtection="0"/>
    <xf numFmtId="0" fontId="19" fillId="21" borderId="0" applyNumberFormat="0" applyBorder="0" applyAlignment="0" applyProtection="0"/>
    <xf numFmtId="0" fontId="10" fillId="22" borderId="4" applyNumberFormat="0" applyFont="0" applyAlignment="0" applyProtection="0"/>
    <xf numFmtId="0" fontId="1" fillId="0" borderId="0"/>
    <xf numFmtId="0" fontId="10" fillId="23" borderId="0"/>
    <xf numFmtId="0" fontId="10" fillId="24" borderId="0"/>
    <xf numFmtId="0" fontId="10" fillId="25" borderId="0"/>
    <xf numFmtId="0" fontId="10" fillId="26" borderId="0"/>
    <xf numFmtId="0" fontId="10" fillId="27" borderId="0"/>
    <xf numFmtId="0" fontId="20" fillId="3" borderId="0" applyNumberFormat="0" applyBorder="0" applyAlignment="0" applyProtection="0"/>
    <xf numFmtId="0" fontId="21" fillId="0" borderId="0" applyNumberFormat="0" applyFill="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0" borderId="8" applyNumberFormat="0" applyFill="0" applyAlignment="0" applyProtection="0"/>
    <xf numFmtId="0" fontId="26" fillId="0" borderId="0" applyNumberFormat="0" applyFill="0" applyBorder="0" applyAlignment="0" applyProtection="0"/>
    <xf numFmtId="0" fontId="27" fillId="28" borderId="9" applyNumberFormat="0" applyAlignment="0" applyProtection="0"/>
    <xf numFmtId="9" fontId="10" fillId="0" borderId="0" applyFont="0" applyFill="0" applyBorder="0" applyAlignment="0" applyProtection="0"/>
  </cellStyleXfs>
  <cellXfs count="189">
    <xf numFmtId="0" fontId="0" fillId="0" borderId="0" xfId="0"/>
    <xf numFmtId="0" fontId="0" fillId="29" borderId="0" xfId="0" applyFill="1"/>
    <xf numFmtId="0" fontId="1" fillId="29" borderId="0" xfId="0" applyFont="1" applyFill="1"/>
    <xf numFmtId="0" fontId="9" fillId="29" borderId="0" xfId="0" applyFont="1" applyFill="1" applyAlignment="1">
      <alignment vertical="top"/>
    </xf>
    <xf numFmtId="0" fontId="4" fillId="29" borderId="11" xfId="30" applyFont="1" applyFill="1" applyBorder="1" applyAlignment="1">
      <alignment horizontal="center" vertical="center" wrapText="1"/>
    </xf>
    <xf numFmtId="0" fontId="0" fillId="29" borderId="0" xfId="0" applyFill="1" applyAlignment="1" applyProtection="1">
      <alignment horizontal="left"/>
      <protection locked="0"/>
    </xf>
    <xf numFmtId="0" fontId="28" fillId="29" borderId="0" xfId="0" applyFont="1" applyFill="1"/>
    <xf numFmtId="0" fontId="9" fillId="29" borderId="0" xfId="0" applyFont="1" applyFill="1" applyAlignment="1">
      <alignment horizontal="right"/>
    </xf>
    <xf numFmtId="0" fontId="28" fillId="29" borderId="0" xfId="0" applyFont="1" applyFill="1" applyAlignment="1">
      <alignment vertical="center"/>
    </xf>
    <xf numFmtId="0" fontId="9" fillId="29" borderId="0" xfId="0" applyFont="1" applyFill="1" applyAlignment="1">
      <alignment vertical="center"/>
    </xf>
    <xf numFmtId="0" fontId="29" fillId="29" borderId="0" xfId="0" applyFont="1" applyFill="1" applyAlignment="1" applyProtection="1">
      <alignment horizontal="right" vertical="top"/>
      <protection locked="0"/>
    </xf>
    <xf numFmtId="0" fontId="31" fillId="29" borderId="0" xfId="0" applyFont="1" applyFill="1"/>
    <xf numFmtId="164" fontId="0" fillId="29" borderId="0" xfId="0" applyNumberFormat="1" applyFill="1" applyAlignment="1" applyProtection="1">
      <alignment horizontal="left"/>
      <protection locked="0"/>
    </xf>
    <xf numFmtId="0" fontId="10" fillId="29" borderId="0" xfId="0" applyFont="1" applyFill="1"/>
    <xf numFmtId="0" fontId="9" fillId="29" borderId="0" xfId="0" applyFont="1" applyFill="1" applyAlignment="1">
      <alignment horizontal="center"/>
    </xf>
    <xf numFmtId="0" fontId="9" fillId="29" borderId="0" xfId="0" applyFont="1" applyFill="1" applyAlignment="1" applyProtection="1">
      <alignment horizontal="center"/>
      <protection locked="0"/>
    </xf>
    <xf numFmtId="0" fontId="0" fillId="29" borderId="0" xfId="0" applyFill="1" applyAlignment="1">
      <alignment horizontal="center"/>
    </xf>
    <xf numFmtId="0" fontId="32" fillId="29" borderId="0" xfId="0" applyFont="1" applyFill="1"/>
    <xf numFmtId="14" fontId="0" fillId="29" borderId="0" xfId="0" applyNumberFormat="1" applyFill="1" applyAlignment="1" applyProtection="1">
      <alignment horizontal="left"/>
      <protection locked="0"/>
    </xf>
    <xf numFmtId="1" fontId="0" fillId="29" borderId="0" xfId="0" applyNumberFormat="1" applyFill="1" applyAlignment="1" applyProtection="1">
      <alignment horizontal="left"/>
      <protection locked="0"/>
    </xf>
    <xf numFmtId="0" fontId="2" fillId="29" borderId="0" xfId="30" applyFont="1" applyFill="1"/>
    <xf numFmtId="49" fontId="3" fillId="29" borderId="0" xfId="30" applyNumberFormat="1" applyFont="1" applyFill="1"/>
    <xf numFmtId="0" fontId="5" fillId="29" borderId="0" xfId="30" applyFont="1" applyFill="1" applyAlignment="1">
      <alignment wrapText="1"/>
    </xf>
    <xf numFmtId="0" fontId="6" fillId="29" borderId="0" xfId="30" applyFont="1" applyFill="1"/>
    <xf numFmtId="0" fontId="7" fillId="29" borderId="11" xfId="30" applyFont="1" applyFill="1" applyBorder="1" applyAlignment="1">
      <alignment horizontal="center" vertical="center" wrapText="1"/>
    </xf>
    <xf numFmtId="0" fontId="1" fillId="29" borderId="11" xfId="30" applyFont="1" applyFill="1" applyBorder="1" applyAlignment="1">
      <alignment horizontal="center" vertical="center" wrapText="1"/>
    </xf>
    <xf numFmtId="49" fontId="7" fillId="29" borderId="11" xfId="30" applyNumberFormat="1" applyFont="1" applyFill="1" applyBorder="1" applyAlignment="1">
      <alignment vertical="top"/>
    </xf>
    <xf numFmtId="0" fontId="2" fillId="29" borderId="11" xfId="30" applyFont="1" applyFill="1" applyBorder="1" applyAlignment="1">
      <alignment vertical="top"/>
    </xf>
    <xf numFmtId="0" fontId="4" fillId="29" borderId="11" xfId="30" applyFont="1" applyFill="1" applyBorder="1" applyAlignment="1">
      <alignment vertical="top" wrapText="1"/>
    </xf>
    <xf numFmtId="0" fontId="2" fillId="29" borderId="11" xfId="30" applyFont="1" applyFill="1" applyBorder="1"/>
    <xf numFmtId="0" fontId="2" fillId="29" borderId="0" xfId="30" applyFont="1" applyFill="1" applyAlignment="1">
      <alignment vertical="top"/>
    </xf>
    <xf numFmtId="0" fontId="2" fillId="29" borderId="0" xfId="30" applyFont="1" applyFill="1" applyAlignment="1">
      <alignment horizontal="center"/>
    </xf>
    <xf numFmtId="0" fontId="4" fillId="29" borderId="0" xfId="30" applyFont="1" applyFill="1"/>
    <xf numFmtId="0" fontId="4" fillId="29" borderId="0" xfId="30" applyFont="1" applyFill="1" applyAlignment="1">
      <alignment horizontal="center"/>
    </xf>
    <xf numFmtId="0" fontId="7" fillId="29" borderId="11" xfId="30" applyFont="1" applyFill="1" applyBorder="1" applyAlignment="1">
      <alignment horizontal="center" vertical="center"/>
    </xf>
    <xf numFmtId="0" fontId="1" fillId="29" borderId="10" xfId="30" applyFont="1" applyFill="1" applyBorder="1" applyAlignment="1">
      <alignment horizontal="center" vertical="top" wrapText="1"/>
    </xf>
    <xf numFmtId="0" fontId="4" fillId="29" borderId="11" xfId="30" applyFont="1" applyFill="1" applyBorder="1"/>
    <xf numFmtId="0" fontId="4" fillId="29" borderId="11" xfId="30" applyFont="1" applyFill="1" applyBorder="1" applyAlignment="1">
      <alignment horizontal="center"/>
    </xf>
    <xf numFmtId="0" fontId="2" fillId="29" borderId="11" xfId="30" applyFont="1" applyFill="1" applyBorder="1" applyAlignment="1">
      <alignment horizontal="center"/>
    </xf>
    <xf numFmtId="0" fontId="8" fillId="29" borderId="0" xfId="0" applyFont="1" applyFill="1" applyAlignment="1">
      <alignment horizontal="left"/>
    </xf>
    <xf numFmtId="0" fontId="2" fillId="29" borderId="0" xfId="0" applyFont="1" applyFill="1" applyAlignment="1">
      <alignment horizontal="left"/>
    </xf>
    <xf numFmtId="0" fontId="2" fillId="29" borderId="0" xfId="0" applyFont="1" applyFill="1" applyAlignment="1">
      <alignment horizontal="left" vertical="top"/>
    </xf>
    <xf numFmtId="0" fontId="8" fillId="29" borderId="0" xfId="0" applyFont="1" applyFill="1"/>
    <xf numFmtId="0" fontId="2" fillId="29" borderId="0" xfId="0" applyFont="1" applyFill="1"/>
    <xf numFmtId="0" fontId="3" fillId="29" borderId="0" xfId="30" applyFont="1" applyFill="1" applyAlignment="1">
      <alignment horizontal="left" wrapText="1"/>
    </xf>
    <xf numFmtId="49" fontId="3" fillId="29" borderId="0" xfId="0" applyNumberFormat="1" applyFont="1" applyFill="1"/>
    <xf numFmtId="49" fontId="7" fillId="29" borderId="11" xfId="0" applyNumberFormat="1" applyFont="1" applyFill="1" applyBorder="1" applyAlignment="1">
      <alignment vertical="top"/>
    </xf>
    <xf numFmtId="0" fontId="2" fillId="29" borderId="0" xfId="0" applyFont="1" applyFill="1" applyAlignment="1">
      <alignment vertical="top"/>
    </xf>
    <xf numFmtId="0" fontId="8" fillId="29" borderId="11" xfId="0" applyFont="1" applyFill="1" applyBorder="1" applyAlignment="1">
      <alignment vertical="top"/>
    </xf>
    <xf numFmtId="0" fontId="4" fillId="29" borderId="11" xfId="0" applyFont="1" applyFill="1" applyBorder="1" applyAlignment="1">
      <alignment vertical="top" wrapText="1"/>
    </xf>
    <xf numFmtId="0" fontId="4" fillId="29" borderId="11" xfId="0" applyFont="1" applyFill="1" applyBorder="1" applyAlignment="1">
      <alignment horizontal="center" vertical="center" wrapText="1"/>
    </xf>
    <xf numFmtId="0" fontId="9" fillId="29" borderId="11" xfId="0" applyFont="1" applyFill="1" applyBorder="1" applyAlignment="1">
      <alignment horizontal="center" vertical="center" wrapText="1"/>
    </xf>
    <xf numFmtId="49" fontId="8" fillId="29" borderId="11" xfId="0" applyNumberFormat="1" applyFont="1" applyFill="1" applyBorder="1"/>
    <xf numFmtId="0" fontId="8" fillId="29" borderId="0" xfId="0" applyFont="1" applyFill="1" applyAlignment="1">
      <alignment horizontal="center"/>
    </xf>
    <xf numFmtId="49" fontId="4" fillId="29" borderId="11" xfId="30" applyNumberFormat="1" applyFont="1" applyFill="1" applyBorder="1"/>
    <xf numFmtId="0" fontId="8" fillId="29" borderId="11" xfId="0" applyFont="1" applyFill="1" applyBorder="1" applyAlignment="1">
      <alignment horizontal="center"/>
    </xf>
    <xf numFmtId="0" fontId="9" fillId="29" borderId="11" xfId="0" applyFont="1" applyFill="1" applyBorder="1" applyAlignment="1">
      <alignment vertical="top" wrapText="1"/>
    </xf>
    <xf numFmtId="0" fontId="2" fillId="29" borderId="11" xfId="0" applyFont="1" applyFill="1" applyBorder="1"/>
    <xf numFmtId="0" fontId="8" fillId="29" borderId="0" xfId="30" applyFont="1" applyFill="1" applyAlignment="1">
      <alignment horizontal="left"/>
    </xf>
    <xf numFmtId="0" fontId="2" fillId="29" borderId="0" xfId="30" applyFont="1" applyFill="1" applyAlignment="1">
      <alignment horizontal="left"/>
    </xf>
    <xf numFmtId="0" fontId="2" fillId="29" borderId="0" xfId="30" applyFont="1" applyFill="1" applyAlignment="1">
      <alignment horizontal="left" vertical="top"/>
    </xf>
    <xf numFmtId="49" fontId="3" fillId="29" borderId="0" xfId="30" applyNumberFormat="1" applyFont="1" applyFill="1" applyAlignment="1">
      <alignment horizontal="left"/>
    </xf>
    <xf numFmtId="49" fontId="7" fillId="29" borderId="11" xfId="30" applyNumberFormat="1" applyFont="1" applyFill="1" applyBorder="1" applyAlignment="1">
      <alignment horizontal="left" vertical="top"/>
    </xf>
    <xf numFmtId="0" fontId="8" fillId="29" borderId="11" xfId="30" applyFont="1" applyFill="1" applyBorder="1" applyAlignment="1">
      <alignment horizontal="left" vertical="top"/>
    </xf>
    <xf numFmtId="0" fontId="4" fillId="29" borderId="11" xfId="30" applyFont="1" applyFill="1" applyBorder="1" applyAlignment="1">
      <alignment horizontal="left" vertical="top" wrapText="1"/>
    </xf>
    <xf numFmtId="0" fontId="7" fillId="29" borderId="11" xfId="30" applyFont="1" applyFill="1" applyBorder="1" applyAlignment="1">
      <alignment horizontal="left" vertical="top"/>
    </xf>
    <xf numFmtId="9" fontId="4" fillId="29" borderId="11" xfId="30" applyNumberFormat="1" applyFont="1" applyFill="1" applyBorder="1" applyAlignment="1">
      <alignment horizontal="center" vertical="center" wrapText="1"/>
    </xf>
    <xf numFmtId="0" fontId="2" fillId="29" borderId="11" xfId="30" applyFont="1" applyFill="1" applyBorder="1" applyAlignment="1">
      <alignment horizontal="left"/>
    </xf>
    <xf numFmtId="0" fontId="8" fillId="29" borderId="11" xfId="30" applyFont="1" applyFill="1" applyBorder="1" applyAlignment="1">
      <alignment horizontal="center"/>
    </xf>
    <xf numFmtId="0" fontId="8" fillId="29" borderId="0" xfId="30" applyFont="1" applyFill="1" applyAlignment="1">
      <alignment horizontal="left" vertical="top"/>
    </xf>
    <xf numFmtId="0" fontId="4" fillId="29" borderId="0" xfId="30" applyFont="1" applyFill="1" applyAlignment="1">
      <alignment horizontal="left" vertical="top" wrapText="1"/>
    </xf>
    <xf numFmtId="0" fontId="4" fillId="29" borderId="0" xfId="30" applyFont="1" applyFill="1" applyAlignment="1">
      <alignment horizontal="center" vertical="center" wrapText="1"/>
    </xf>
    <xf numFmtId="49" fontId="28" fillId="29" borderId="0" xfId="0" applyNumberFormat="1" applyFont="1" applyFill="1"/>
    <xf numFmtId="0" fontId="0" fillId="29" borderId="11" xfId="0" applyFill="1" applyBorder="1" applyAlignment="1">
      <alignment horizontal="center" vertical="center"/>
    </xf>
    <xf numFmtId="0" fontId="28" fillId="29" borderId="11" xfId="0" applyFont="1" applyFill="1" applyBorder="1" applyAlignment="1">
      <alignment horizontal="center" vertical="center" wrapText="1"/>
    </xf>
    <xf numFmtId="0" fontId="0" fillId="29" borderId="11" xfId="0" applyFill="1" applyBorder="1"/>
    <xf numFmtId="0" fontId="0" fillId="29" borderId="11" xfId="0" applyFill="1" applyBorder="1" applyAlignment="1">
      <alignment horizontal="center" vertical="center" wrapText="1"/>
    </xf>
    <xf numFmtId="0" fontId="0" fillId="29" borderId="0" xfId="0" applyFill="1" applyAlignment="1">
      <alignment horizontal="center" vertical="center" wrapText="1"/>
    </xf>
    <xf numFmtId="0" fontId="28" fillId="29" borderId="0" xfId="0" applyFont="1" applyFill="1" applyAlignment="1">
      <alignment horizontal="center" vertical="center" wrapText="1"/>
    </xf>
    <xf numFmtId="0" fontId="0" fillId="29" borderId="11" xfId="0" applyFill="1" applyBorder="1" applyAlignment="1">
      <alignment horizontal="center"/>
    </xf>
    <xf numFmtId="9" fontId="0" fillId="29" borderId="11" xfId="49" applyFont="1" applyFill="1" applyBorder="1"/>
    <xf numFmtId="49" fontId="0" fillId="29" borderId="0" xfId="0" applyNumberFormat="1" applyFill="1"/>
    <xf numFmtId="49" fontId="28" fillId="29" borderId="11" xfId="0" applyNumberFormat="1" applyFont="1" applyFill="1" applyBorder="1"/>
    <xf numFmtId="165" fontId="0" fillId="29" borderId="0" xfId="0" applyNumberFormat="1" applyFill="1"/>
    <xf numFmtId="0" fontId="33" fillId="0" borderId="11" xfId="30" applyFont="1" applyBorder="1" applyAlignment="1">
      <alignment vertical="top" wrapText="1"/>
    </xf>
    <xf numFmtId="0" fontId="4" fillId="0" borderId="11" xfId="30" applyFont="1" applyBorder="1" applyAlignment="1">
      <alignment vertical="top" wrapText="1"/>
    </xf>
    <xf numFmtId="49" fontId="7" fillId="0" borderId="11" xfId="30" applyNumberFormat="1" applyFont="1" applyBorder="1" applyAlignment="1">
      <alignment vertical="top"/>
    </xf>
    <xf numFmtId="0" fontId="2" fillId="0" borderId="11" xfId="30" applyFont="1" applyBorder="1" applyAlignment="1">
      <alignment vertical="top"/>
    </xf>
    <xf numFmtId="0" fontId="4" fillId="0" borderId="11" xfId="30" applyFont="1" applyBorder="1" applyAlignment="1">
      <alignment horizontal="center" vertical="center" wrapText="1"/>
    </xf>
    <xf numFmtId="0" fontId="0" fillId="29" borderId="11" xfId="0" applyFill="1" applyBorder="1" applyAlignment="1">
      <alignment horizontal="left"/>
    </xf>
    <xf numFmtId="0" fontId="28" fillId="29" borderId="11" xfId="0" applyFont="1" applyFill="1" applyBorder="1"/>
    <xf numFmtId="9" fontId="0" fillId="29" borderId="11" xfId="49" applyFont="1" applyFill="1" applyBorder="1" applyAlignment="1">
      <alignment horizontal="center"/>
    </xf>
    <xf numFmtId="0" fontId="28" fillId="29" borderId="11" xfId="0" applyFont="1" applyFill="1" applyBorder="1" applyAlignment="1">
      <alignment horizontal="center" wrapText="1"/>
    </xf>
    <xf numFmtId="0" fontId="10" fillId="0" borderId="11" xfId="0" applyFont="1" applyBorder="1" applyAlignment="1">
      <alignment horizontal="center" vertical="center"/>
    </xf>
    <xf numFmtId="0" fontId="28" fillId="0" borderId="11"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11" xfId="0" applyFont="1" applyBorder="1" applyAlignment="1">
      <alignment horizontal="left" vertical="center"/>
    </xf>
    <xf numFmtId="0" fontId="10" fillId="0" borderId="11" xfId="0" applyFont="1" applyBorder="1" applyAlignment="1">
      <alignment horizontal="left" vertical="center" wrapText="1"/>
    </xf>
    <xf numFmtId="0" fontId="10" fillId="0" borderId="0" xfId="0" applyFont="1" applyAlignment="1">
      <alignment horizontal="left" vertical="center"/>
    </xf>
    <xf numFmtId="0" fontId="0" fillId="0" borderId="0" xfId="0" applyAlignment="1">
      <alignment horizontal="left"/>
    </xf>
    <xf numFmtId="0" fontId="10" fillId="0" borderId="0" xfId="0" applyFont="1" applyAlignment="1">
      <alignment horizontal="center" vertical="center"/>
    </xf>
    <xf numFmtId="0" fontId="0" fillId="0" borderId="0" xfId="0" applyAlignment="1">
      <alignment horizontal="center"/>
    </xf>
    <xf numFmtId="0" fontId="4" fillId="29" borderId="11" xfId="30" applyFont="1" applyFill="1" applyBorder="1" applyAlignment="1">
      <alignment horizontal="left"/>
    </xf>
    <xf numFmtId="0" fontId="7" fillId="29" borderId="10" xfId="30" applyFont="1" applyFill="1" applyBorder="1" applyAlignment="1">
      <alignment horizontal="center" vertical="center" wrapText="1"/>
    </xf>
    <xf numFmtId="0" fontId="1" fillId="29" borderId="10" xfId="30" applyFont="1" applyFill="1" applyBorder="1" applyAlignment="1">
      <alignment horizontal="center" vertical="center" wrapText="1"/>
    </xf>
    <xf numFmtId="0" fontId="28" fillId="0" borderId="11" xfId="0" applyFont="1" applyBorder="1" applyAlignment="1">
      <alignment horizontal="left" vertical="center"/>
    </xf>
    <xf numFmtId="0" fontId="28" fillId="0" borderId="11" xfId="0" applyFont="1" applyBorder="1" applyAlignment="1">
      <alignment horizontal="left" vertical="center" wrapText="1"/>
    </xf>
    <xf numFmtId="0" fontId="0" fillId="0" borderId="11" xfId="0" applyBorder="1" applyAlignment="1">
      <alignment horizontal="center" vertical="center" wrapText="1"/>
    </xf>
    <xf numFmtId="0" fontId="0" fillId="30" borderId="11" xfId="0" applyFill="1" applyBorder="1"/>
    <xf numFmtId="0" fontId="0" fillId="31" borderId="11" xfId="0" applyFill="1" applyBorder="1"/>
    <xf numFmtId="0" fontId="0" fillId="0" borderId="0" xfId="0" applyAlignment="1">
      <alignment horizontal="center" vertical="center" wrapText="1"/>
    </xf>
    <xf numFmtId="0" fontId="0" fillId="0" borderId="11" xfId="0" applyBorder="1"/>
    <xf numFmtId="0" fontId="28" fillId="0" borderId="12" xfId="0" applyFont="1" applyBorder="1" applyAlignment="1">
      <alignment horizontal="center"/>
    </xf>
    <xf numFmtId="0" fontId="0" fillId="0" borderId="0" xfId="0" applyAlignment="1">
      <alignment horizontal="right"/>
    </xf>
    <xf numFmtId="0" fontId="0" fillId="0" borderId="12" xfId="0" applyBorder="1" applyAlignment="1">
      <alignment horizontal="center"/>
    </xf>
    <xf numFmtId="0" fontId="0" fillId="0" borderId="12" xfId="0" applyBorder="1" applyAlignment="1">
      <alignment horizontal="right"/>
    </xf>
    <xf numFmtId="0" fontId="28" fillId="0" borderId="0" xfId="0" applyFont="1" applyAlignment="1">
      <alignment horizontal="right"/>
    </xf>
    <xf numFmtId="0" fontId="0" fillId="32" borderId="0" xfId="0" applyFill="1"/>
    <xf numFmtId="0" fontId="0" fillId="31" borderId="0" xfId="0" applyFill="1"/>
    <xf numFmtId="0" fontId="0" fillId="31" borderId="12" xfId="0" applyFill="1" applyBorder="1"/>
    <xf numFmtId="0" fontId="0" fillId="0" borderId="12" xfId="0" applyBorder="1"/>
    <xf numFmtId="0" fontId="28" fillId="0" borderId="0" xfId="0" applyFont="1"/>
    <xf numFmtId="0" fontId="0" fillId="0" borderId="11" xfId="0" applyBorder="1" applyAlignment="1">
      <alignment horizontal="left" vertical="center"/>
    </xf>
    <xf numFmtId="0" fontId="2" fillId="29" borderId="11" xfId="30" applyFont="1" applyFill="1" applyBorder="1" applyAlignment="1">
      <alignment vertical="top" wrapText="1"/>
    </xf>
    <xf numFmtId="0" fontId="34" fillId="29" borderId="11" xfId="30" applyFont="1" applyFill="1" applyBorder="1" applyAlignment="1">
      <alignment vertical="top" wrapText="1"/>
    </xf>
    <xf numFmtId="0" fontId="2" fillId="0" borderId="11" xfId="30" applyFont="1" applyBorder="1" applyAlignment="1">
      <alignment vertical="top" wrapText="1"/>
    </xf>
    <xf numFmtId="0" fontId="2" fillId="29" borderId="11" xfId="30" applyFont="1" applyFill="1" applyBorder="1" applyAlignment="1">
      <alignment horizontal="left" vertical="top"/>
    </xf>
    <xf numFmtId="0" fontId="28" fillId="29" borderId="0" xfId="0" applyFont="1" applyFill="1" applyAlignment="1">
      <alignment horizontal="left" vertical="center" wrapText="1"/>
    </xf>
    <xf numFmtId="0" fontId="28" fillId="29" borderId="11" xfId="0" applyFont="1" applyFill="1" applyBorder="1" applyAlignment="1">
      <alignment horizontal="center"/>
    </xf>
    <xf numFmtId="0" fontId="0" fillId="0" borderId="11" xfId="0" applyBorder="1" applyAlignment="1">
      <alignment horizontal="left"/>
    </xf>
    <xf numFmtId="0" fontId="0" fillId="0" borderId="11" xfId="0" applyBorder="1" applyAlignment="1">
      <alignment horizontal="center"/>
    </xf>
    <xf numFmtId="9" fontId="0" fillId="0" borderId="11" xfId="0" applyNumberFormat="1" applyBorder="1" applyAlignment="1">
      <alignment horizontal="center"/>
    </xf>
    <xf numFmtId="0" fontId="28" fillId="0" borderId="11" xfId="0" applyFont="1" applyBorder="1" applyAlignment="1">
      <alignment horizontal="left"/>
    </xf>
    <xf numFmtId="0" fontId="28" fillId="0" borderId="11" xfId="0" applyFont="1" applyBorder="1" applyAlignment="1">
      <alignment horizontal="center"/>
    </xf>
    <xf numFmtId="9" fontId="28" fillId="0" borderId="11" xfId="0" applyNumberFormat="1" applyFont="1" applyBorder="1" applyAlignment="1">
      <alignment horizontal="center"/>
    </xf>
    <xf numFmtId="0" fontId="1" fillId="29" borderId="0" xfId="0" applyFont="1" applyFill="1" applyAlignment="1">
      <alignment horizontal="left" vertical="center"/>
    </xf>
    <xf numFmtId="0" fontId="0" fillId="29" borderId="0" xfId="0" applyFill="1" applyAlignment="1" applyProtection="1">
      <alignment horizontal="left" vertical="center"/>
      <protection locked="0"/>
    </xf>
    <xf numFmtId="0" fontId="1" fillId="29" borderId="0" xfId="0" applyFont="1" applyFill="1" applyAlignment="1">
      <alignment horizontal="left" vertical="center"/>
    </xf>
    <xf numFmtId="0" fontId="28" fillId="29" borderId="12" xfId="0" applyFont="1" applyFill="1" applyBorder="1" applyAlignment="1">
      <alignment horizontal="left"/>
    </xf>
    <xf numFmtId="164" fontId="0" fillId="29" borderId="0" xfId="0" applyNumberFormat="1" applyFill="1" applyAlignment="1" applyProtection="1">
      <alignment horizontal="left"/>
      <protection locked="0"/>
    </xf>
    <xf numFmtId="0" fontId="35" fillId="29" borderId="0" xfId="0" applyFont="1" applyFill="1" applyAlignment="1">
      <alignment horizontal="center"/>
    </xf>
    <xf numFmtId="0" fontId="30" fillId="29" borderId="12" xfId="0" applyFont="1" applyFill="1" applyBorder="1" applyAlignment="1">
      <alignment horizontal="center"/>
    </xf>
    <xf numFmtId="0" fontId="7" fillId="29" borderId="13" xfId="30" applyFont="1" applyFill="1" applyBorder="1" applyAlignment="1">
      <alignment horizontal="left" vertical="top" wrapText="1"/>
    </xf>
    <xf numFmtId="0" fontId="7" fillId="29" borderId="16" xfId="30" applyFont="1" applyFill="1" applyBorder="1" applyAlignment="1">
      <alignment horizontal="left" vertical="top" wrapText="1"/>
    </xf>
    <xf numFmtId="0" fontId="7" fillId="29" borderId="14" xfId="30" applyFont="1" applyFill="1" applyBorder="1" applyAlignment="1">
      <alignment horizontal="left" vertical="top" wrapText="1"/>
    </xf>
    <xf numFmtId="0" fontId="3" fillId="29" borderId="0" xfId="30" applyFont="1" applyFill="1" applyAlignment="1">
      <alignment wrapText="1"/>
    </xf>
    <xf numFmtId="0" fontId="7" fillId="29" borderId="11" xfId="30" applyFont="1" applyFill="1" applyBorder="1" applyAlignment="1">
      <alignment horizontal="center" vertical="center" wrapText="1"/>
    </xf>
    <xf numFmtId="0" fontId="0" fillId="29" borderId="12" xfId="0" applyFill="1" applyBorder="1" applyAlignment="1">
      <alignment vertical="top" wrapText="1"/>
    </xf>
    <xf numFmtId="0" fontId="7" fillId="0" borderId="13" xfId="30" applyFont="1" applyBorder="1" applyAlignment="1">
      <alignment horizontal="left" vertical="top" wrapText="1"/>
    </xf>
    <xf numFmtId="0" fontId="7" fillId="0" borderId="16" xfId="30" applyFont="1" applyBorder="1" applyAlignment="1">
      <alignment horizontal="left" vertical="top" wrapText="1"/>
    </xf>
    <xf numFmtId="0" fontId="7" fillId="0" borderId="14" xfId="30" applyFont="1" applyBorder="1" applyAlignment="1">
      <alignment horizontal="left" vertical="top" wrapText="1"/>
    </xf>
    <xf numFmtId="0" fontId="7" fillId="29" borderId="13" xfId="0" applyFont="1" applyFill="1" applyBorder="1" applyAlignment="1">
      <alignment horizontal="left" vertical="top" wrapText="1"/>
    </xf>
    <xf numFmtId="0" fontId="7" fillId="29" borderId="16" xfId="0" applyFont="1" applyFill="1" applyBorder="1" applyAlignment="1">
      <alignment horizontal="left" vertical="top" wrapText="1"/>
    </xf>
    <xf numFmtId="0" fontId="7" fillId="29" borderId="14" xfId="0" applyFont="1" applyFill="1" applyBorder="1" applyAlignment="1">
      <alignment horizontal="left" vertical="top" wrapText="1"/>
    </xf>
    <xf numFmtId="0" fontId="3" fillId="29" borderId="0" xfId="30" applyFont="1" applyFill="1" applyAlignment="1">
      <alignment horizontal="left" wrapText="1"/>
    </xf>
    <xf numFmtId="0" fontId="3" fillId="29" borderId="0" xfId="0" applyFont="1" applyFill="1" applyAlignment="1">
      <alignment wrapText="1"/>
    </xf>
    <xf numFmtId="0" fontId="0" fillId="29" borderId="0" xfId="0" applyFill="1"/>
    <xf numFmtId="0" fontId="7" fillId="29" borderId="10" xfId="30" applyFont="1" applyFill="1" applyBorder="1" applyAlignment="1">
      <alignment horizontal="center" vertical="center" wrapText="1"/>
    </xf>
    <xf numFmtId="0" fontId="0" fillId="29" borderId="0" xfId="0" applyFill="1" applyAlignment="1">
      <alignment horizontal="left" vertical="top" wrapText="1"/>
    </xf>
    <xf numFmtId="0" fontId="7" fillId="29" borderId="20" xfId="0" applyFont="1" applyFill="1" applyBorder="1" applyAlignment="1">
      <alignment horizontal="left" vertical="top" wrapText="1"/>
    </xf>
    <xf numFmtId="0" fontId="7" fillId="29" borderId="12" xfId="0" applyFont="1" applyFill="1" applyBorder="1" applyAlignment="1">
      <alignment horizontal="left" vertical="top" wrapText="1"/>
    </xf>
    <xf numFmtId="0" fontId="7" fillId="29" borderId="21" xfId="0" applyFont="1" applyFill="1" applyBorder="1" applyAlignment="1">
      <alignment horizontal="left" vertical="top" wrapText="1"/>
    </xf>
    <xf numFmtId="0" fontId="3" fillId="29" borderId="0" xfId="0" applyFont="1" applyFill="1" applyAlignment="1">
      <alignment horizontal="left" wrapText="1"/>
    </xf>
    <xf numFmtId="0" fontId="0" fillId="29" borderId="0" xfId="0" applyFill="1" applyAlignment="1">
      <alignment horizontal="left" wrapText="1"/>
    </xf>
    <xf numFmtId="0" fontId="2" fillId="29" borderId="12" xfId="0" applyFont="1" applyFill="1" applyBorder="1" applyAlignment="1">
      <alignment horizontal="left" vertical="top" wrapText="1"/>
    </xf>
    <xf numFmtId="0" fontId="2" fillId="29" borderId="12" xfId="30" applyFont="1" applyFill="1" applyBorder="1" applyAlignment="1">
      <alignment horizontal="left" vertical="top" wrapText="1"/>
    </xf>
    <xf numFmtId="0" fontId="10" fillId="29" borderId="12" xfId="0" applyFont="1" applyFill="1" applyBorder="1" applyAlignment="1">
      <alignment horizontal="left" vertical="top" wrapText="1"/>
    </xf>
    <xf numFmtId="0" fontId="0" fillId="29" borderId="12" xfId="0" applyFill="1" applyBorder="1" applyAlignment="1">
      <alignment vertical="top"/>
    </xf>
    <xf numFmtId="0" fontId="2" fillId="29" borderId="15" xfId="30" applyFont="1" applyFill="1" applyBorder="1" applyAlignment="1">
      <alignment horizontal="left" vertical="top" wrapText="1"/>
    </xf>
    <xf numFmtId="0" fontId="0" fillId="29" borderId="12" xfId="0" applyFill="1" applyBorder="1" applyAlignment="1">
      <alignment horizontal="left"/>
    </xf>
    <xf numFmtId="0" fontId="7" fillId="29" borderId="13" xfId="30" applyFont="1" applyFill="1" applyBorder="1" applyAlignment="1">
      <alignment horizontal="left" vertical="top"/>
    </xf>
    <xf numFmtId="0" fontId="7" fillId="29" borderId="16" xfId="30" applyFont="1" applyFill="1" applyBorder="1" applyAlignment="1">
      <alignment horizontal="left" vertical="top"/>
    </xf>
    <xf numFmtId="0" fontId="7" fillId="29" borderId="14" xfId="30" applyFont="1" applyFill="1" applyBorder="1" applyAlignment="1">
      <alignment horizontal="left" vertical="top"/>
    </xf>
    <xf numFmtId="0" fontId="28" fillId="29" borderId="11" xfId="0" applyFont="1" applyFill="1" applyBorder="1" applyAlignment="1">
      <alignment wrapText="1"/>
    </xf>
    <xf numFmtId="0" fontId="0" fillId="0" borderId="11" xfId="0" applyBorder="1" applyAlignment="1">
      <alignment wrapText="1"/>
    </xf>
    <xf numFmtId="0" fontId="28" fillId="29" borderId="13" xfId="0" applyFont="1" applyFill="1" applyBorder="1"/>
    <xf numFmtId="0" fontId="28" fillId="29" borderId="14" xfId="0" applyFont="1" applyFill="1" applyBorder="1"/>
    <xf numFmtId="0" fontId="28" fillId="0" borderId="11" xfId="0" applyFont="1" applyBorder="1" applyAlignment="1">
      <alignment horizontal="left" vertical="center" wrapText="1"/>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28" fillId="0" borderId="11" xfId="0" applyFont="1" applyBorder="1" applyAlignment="1">
      <alignment horizontal="left" vertical="center"/>
    </xf>
    <xf numFmtId="0" fontId="28" fillId="0" borderId="13" xfId="0" applyFont="1" applyBorder="1" applyAlignment="1">
      <alignment horizontal="center" vertical="center"/>
    </xf>
    <xf numFmtId="0" fontId="28" fillId="0" borderId="16" xfId="0" applyFont="1" applyBorder="1" applyAlignment="1">
      <alignment horizontal="center" vertical="center"/>
    </xf>
    <xf numFmtId="0" fontId="28" fillId="0" borderId="14" xfId="0" applyFont="1" applyBorder="1" applyAlignment="1">
      <alignment horizontal="center" vertical="center"/>
    </xf>
    <xf numFmtId="0" fontId="28" fillId="0" borderId="13"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4" xfId="0" applyFont="1" applyBorder="1" applyAlignment="1">
      <alignment horizontal="center" vertical="center" wrapText="1"/>
    </xf>
  </cellXfs>
  <cellStyles count="50">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Akzent1" xfId="19" xr:uid="{00000000-0005-0000-0000-000012000000}"/>
    <cellStyle name="Akzent2" xfId="20" xr:uid="{00000000-0005-0000-0000-000013000000}"/>
    <cellStyle name="Akzent3" xfId="21" xr:uid="{00000000-0005-0000-0000-000014000000}"/>
    <cellStyle name="Akzent4" xfId="22" xr:uid="{00000000-0005-0000-0000-000015000000}"/>
    <cellStyle name="Akzent5" xfId="23" xr:uid="{00000000-0005-0000-0000-000016000000}"/>
    <cellStyle name="Akzent6" xfId="24" xr:uid="{00000000-0005-0000-0000-000017000000}"/>
    <cellStyle name="Ausgabe" xfId="25" xr:uid="{00000000-0005-0000-0000-000018000000}"/>
    <cellStyle name="Berechnung" xfId="26" xr:uid="{00000000-0005-0000-0000-000019000000}"/>
    <cellStyle name="Eingabe" xfId="27" xr:uid="{00000000-0005-0000-0000-00001A000000}"/>
    <cellStyle name="Ergebnis" xfId="28" xr:uid="{00000000-0005-0000-0000-00001B000000}"/>
    <cellStyle name="Erklärender Text" xfId="29" xr:uid="{00000000-0005-0000-0000-00001C000000}"/>
    <cellStyle name="Excel Built-in Normal" xfId="30" xr:uid="{00000000-0005-0000-0000-00001D000000}"/>
    <cellStyle name="Gut" xfId="31" xr:uid="{00000000-0005-0000-0000-00001E000000}"/>
    <cellStyle name="Neutral" xfId="32" xr:uid="{00000000-0005-0000-0000-00001F000000}"/>
    <cellStyle name="Normal" xfId="0" builtinId="0"/>
    <cellStyle name="Notiz" xfId="33" xr:uid="{00000000-0005-0000-0000-000021000000}"/>
    <cellStyle name="Porcentaje" xfId="49" builtinId="5"/>
    <cellStyle name="Qualität1 fett" xfId="34" xr:uid="{00000000-0005-0000-0000-000023000000}"/>
    <cellStyle name="Qualität2" xfId="35" xr:uid="{00000000-0005-0000-0000-000024000000}"/>
    <cellStyle name="Qualität3" xfId="36" xr:uid="{00000000-0005-0000-0000-000025000000}"/>
    <cellStyle name="Quantität1" xfId="37" xr:uid="{00000000-0005-0000-0000-000026000000}"/>
    <cellStyle name="Quantität2" xfId="38" xr:uid="{00000000-0005-0000-0000-000027000000}"/>
    <cellStyle name="Quantität3" xfId="39" xr:uid="{00000000-0005-0000-0000-000028000000}"/>
    <cellStyle name="Schlecht" xfId="40" xr:uid="{00000000-0005-0000-0000-000029000000}"/>
    <cellStyle name="Überschrift" xfId="41" xr:uid="{00000000-0005-0000-0000-00002A000000}"/>
    <cellStyle name="Überschrift 1" xfId="42" xr:uid="{00000000-0005-0000-0000-00002B000000}"/>
    <cellStyle name="Überschrift 2" xfId="43" xr:uid="{00000000-0005-0000-0000-00002C000000}"/>
    <cellStyle name="Überschrift 3" xfId="44" xr:uid="{00000000-0005-0000-0000-00002D000000}"/>
    <cellStyle name="Überschrift 4" xfId="45" xr:uid="{00000000-0005-0000-0000-00002E000000}"/>
    <cellStyle name="Verknüpfte Zelle" xfId="46" xr:uid="{00000000-0005-0000-0000-00002F000000}"/>
    <cellStyle name="Warnender Text" xfId="47" xr:uid="{00000000-0005-0000-0000-000030000000}"/>
    <cellStyle name="Zelle überprüfen" xfId="48" xr:uid="{00000000-0005-0000-0000-000031000000}"/>
  </cellStyles>
  <dxfs count="17">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Gráfico!$C$48</c:f>
              <c:strCache>
                <c:ptCount val="1"/>
                <c:pt idx="0">
                  <c:v>Puntaje máximo</c:v>
                </c:pt>
              </c:strCache>
            </c:strRef>
          </c:tx>
          <c:cat>
            <c:strRef>
              <c:f>Gráfico!$B$49:$B$54</c:f>
              <c:strCache>
                <c:ptCount val="6"/>
                <c:pt idx="0">
                  <c:v>Planificación energética</c:v>
                </c:pt>
                <c:pt idx="1">
                  <c:v>Eficiencia energética en la infraestructura</c:v>
                </c:pt>
                <c:pt idx="2">
                  <c:v>Energías renovables y generación local  </c:v>
                </c:pt>
                <c:pt idx="3">
                  <c:v>Organización y finanzas</c:v>
                </c:pt>
                <c:pt idx="4">
                  <c:v>Sensibilización y cooperación</c:v>
                </c:pt>
                <c:pt idx="5">
                  <c:v>Movilidad Sostenible</c:v>
                </c:pt>
              </c:strCache>
            </c:strRef>
          </c:cat>
          <c:val>
            <c:numRef>
              <c:f>Gráfico!$C$49:$C$54</c:f>
              <c:numCache>
                <c:formatCode>0%</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0-A324-40FB-B8C9-71E4A8982570}"/>
            </c:ext>
          </c:extLst>
        </c:ser>
        <c:ser>
          <c:idx val="1"/>
          <c:order val="1"/>
          <c:tx>
            <c:strRef>
              <c:f>Gráfico!$D$48</c:f>
              <c:strCache>
                <c:ptCount val="1"/>
                <c:pt idx="0">
                  <c:v>Puntaje efectivo</c:v>
                </c:pt>
              </c:strCache>
            </c:strRef>
          </c:tx>
          <c:cat>
            <c:strRef>
              <c:f>Gráfico!$B$49:$B$54</c:f>
              <c:strCache>
                <c:ptCount val="6"/>
                <c:pt idx="0">
                  <c:v>Planificación energética</c:v>
                </c:pt>
                <c:pt idx="1">
                  <c:v>Eficiencia energética en la infraestructura</c:v>
                </c:pt>
                <c:pt idx="2">
                  <c:v>Energías renovables y generación local  </c:v>
                </c:pt>
                <c:pt idx="3">
                  <c:v>Organización y finanzas</c:v>
                </c:pt>
                <c:pt idx="4">
                  <c:v>Sensibilización y cooperación</c:v>
                </c:pt>
                <c:pt idx="5">
                  <c:v>Movilidad Sostenible</c:v>
                </c:pt>
              </c:strCache>
            </c:strRef>
          </c:cat>
          <c:val>
            <c:numRef>
              <c:f>Gráfico!$D$49:$D$54</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A324-40FB-B8C9-71E4A8982570}"/>
            </c:ext>
          </c:extLst>
        </c:ser>
        <c:ser>
          <c:idx val="2"/>
          <c:order val="2"/>
          <c:tx>
            <c:strRef>
              <c:f>Gráfico!$E$48</c:f>
              <c:strCache>
                <c:ptCount val="1"/>
                <c:pt idx="0">
                  <c:v>Puntaje planificado</c:v>
                </c:pt>
              </c:strCache>
            </c:strRef>
          </c:tx>
          <c:cat>
            <c:strRef>
              <c:f>Gráfico!$B$49:$B$54</c:f>
              <c:strCache>
                <c:ptCount val="6"/>
                <c:pt idx="0">
                  <c:v>Planificación energética</c:v>
                </c:pt>
                <c:pt idx="1">
                  <c:v>Eficiencia energética en la infraestructura</c:v>
                </c:pt>
                <c:pt idx="2">
                  <c:v>Energías renovables y generación local  </c:v>
                </c:pt>
                <c:pt idx="3">
                  <c:v>Organización y finanzas</c:v>
                </c:pt>
                <c:pt idx="4">
                  <c:v>Sensibilización y cooperación</c:v>
                </c:pt>
                <c:pt idx="5">
                  <c:v>Movilidad Sostenible</c:v>
                </c:pt>
              </c:strCache>
            </c:strRef>
          </c:cat>
          <c:val>
            <c:numRef>
              <c:f>Gráfico!$E$49:$E$54</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A324-40FB-B8C9-71E4A8982570}"/>
            </c:ext>
          </c:extLst>
        </c:ser>
        <c:dLbls>
          <c:showLegendKey val="0"/>
          <c:showVal val="0"/>
          <c:showCatName val="0"/>
          <c:showSerName val="0"/>
          <c:showPercent val="0"/>
          <c:showBubbleSize val="0"/>
        </c:dLbls>
        <c:axId val="133786624"/>
        <c:axId val="60984704"/>
      </c:radarChart>
      <c:catAx>
        <c:axId val="133786624"/>
        <c:scaling>
          <c:orientation val="minMax"/>
        </c:scaling>
        <c:delete val="0"/>
        <c:axPos val="b"/>
        <c:majorGridlines/>
        <c:numFmt formatCode="General" sourceLinked="0"/>
        <c:majorTickMark val="out"/>
        <c:minorTickMark val="none"/>
        <c:tickLblPos val="nextTo"/>
        <c:crossAx val="60984704"/>
        <c:crosses val="autoZero"/>
        <c:auto val="1"/>
        <c:lblAlgn val="ctr"/>
        <c:lblOffset val="100"/>
        <c:noMultiLvlLbl val="0"/>
      </c:catAx>
      <c:valAx>
        <c:axId val="60984704"/>
        <c:scaling>
          <c:orientation val="minMax"/>
        </c:scaling>
        <c:delete val="0"/>
        <c:axPos val="l"/>
        <c:majorGridlines/>
        <c:numFmt formatCode="0%" sourceLinked="1"/>
        <c:majorTickMark val="cross"/>
        <c:minorTickMark val="none"/>
        <c:tickLblPos val="nextTo"/>
        <c:crossAx val="13378662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514350</xdr:colOff>
      <xdr:row>0</xdr:row>
      <xdr:rowOff>72903</xdr:rowOff>
    </xdr:from>
    <xdr:to>
      <xdr:col>3</xdr:col>
      <xdr:colOff>95250</xdr:colOff>
      <xdr:row>5</xdr:row>
      <xdr:rowOff>7334</xdr:rowOff>
    </xdr:to>
    <xdr:pic>
      <xdr:nvPicPr>
        <xdr:cNvPr id="3" name="Imagen 2">
          <a:extLst>
            <a:ext uri="{FF2B5EF4-FFF2-40B4-BE49-F238E27FC236}">
              <a16:creationId xmlns:a16="http://schemas.microsoft.com/office/drawing/2014/main" id="{1D8492B4-8564-4C5A-AF84-E43BB76F51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47850" y="72903"/>
          <a:ext cx="1724025" cy="744056"/>
        </a:xfrm>
        <a:prstGeom prst="rect">
          <a:avLst/>
        </a:prstGeom>
      </xdr:spPr>
    </xdr:pic>
    <xdr:clientData/>
  </xdr:twoCellAnchor>
  <xdr:twoCellAnchor editAs="oneCell">
    <xdr:from>
      <xdr:col>3</xdr:col>
      <xdr:colOff>647701</xdr:colOff>
      <xdr:row>0</xdr:row>
      <xdr:rowOff>85726</xdr:rowOff>
    </xdr:from>
    <xdr:to>
      <xdr:col>4</xdr:col>
      <xdr:colOff>641987</xdr:colOff>
      <xdr:row>4</xdr:row>
      <xdr:rowOff>123826</xdr:rowOff>
    </xdr:to>
    <xdr:pic>
      <xdr:nvPicPr>
        <xdr:cNvPr id="4" name="Imagen 3">
          <a:extLst>
            <a:ext uri="{FF2B5EF4-FFF2-40B4-BE49-F238E27FC236}">
              <a16:creationId xmlns:a16="http://schemas.microsoft.com/office/drawing/2014/main" id="{C03B9C76-47F2-4411-BC6D-E0E4D0BDF71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124326" y="85726"/>
          <a:ext cx="756286" cy="685800"/>
        </a:xfrm>
        <a:prstGeom prst="rect">
          <a:avLst/>
        </a:prstGeom>
      </xdr:spPr>
    </xdr:pic>
    <xdr:clientData/>
  </xdr:twoCellAnchor>
  <xdr:twoCellAnchor editAs="oneCell">
    <xdr:from>
      <xdr:col>0</xdr:col>
      <xdr:colOff>57150</xdr:colOff>
      <xdr:row>0</xdr:row>
      <xdr:rowOff>123825</xdr:rowOff>
    </xdr:from>
    <xdr:to>
      <xdr:col>1</xdr:col>
      <xdr:colOff>295275</xdr:colOff>
      <xdr:row>4</xdr:row>
      <xdr:rowOff>96918</xdr:rowOff>
    </xdr:to>
    <xdr:pic>
      <xdr:nvPicPr>
        <xdr:cNvPr id="5" name="Imagen 4">
          <a:extLst>
            <a:ext uri="{FF2B5EF4-FFF2-40B4-BE49-F238E27FC236}">
              <a16:creationId xmlns:a16="http://schemas.microsoft.com/office/drawing/2014/main" id="{D71D0D14-7FB9-47BB-A221-256EAC32B90F}"/>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30500" b="30000"/>
        <a:stretch/>
      </xdr:blipFill>
      <xdr:spPr>
        <a:xfrm>
          <a:off x="57150" y="123825"/>
          <a:ext cx="1571625" cy="6207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1657550</xdr:colOff>
      <xdr:row>5</xdr:row>
      <xdr:rowOff>41398</xdr:rowOff>
    </xdr:to>
    <xdr:pic>
      <xdr:nvPicPr>
        <xdr:cNvPr id="4" name="Imagen 3">
          <a:extLst>
            <a:ext uri="{FF2B5EF4-FFF2-40B4-BE49-F238E27FC236}">
              <a16:creationId xmlns:a16="http://schemas.microsoft.com/office/drawing/2014/main" id="{9BC0FCD4-9118-4910-BC3E-D960F58CD1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71875" cy="8510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1657550</xdr:colOff>
      <xdr:row>5</xdr:row>
      <xdr:rowOff>41398</xdr:rowOff>
    </xdr:to>
    <xdr:pic>
      <xdr:nvPicPr>
        <xdr:cNvPr id="3" name="Imagen 2">
          <a:extLst>
            <a:ext uri="{FF2B5EF4-FFF2-40B4-BE49-F238E27FC236}">
              <a16:creationId xmlns:a16="http://schemas.microsoft.com/office/drawing/2014/main" id="{D6571B63-32B4-45AB-9106-8C65E805F1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71875" cy="8510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1657550</xdr:colOff>
      <xdr:row>5</xdr:row>
      <xdr:rowOff>41398</xdr:rowOff>
    </xdr:to>
    <xdr:pic>
      <xdr:nvPicPr>
        <xdr:cNvPr id="4" name="Imagen 3">
          <a:extLst>
            <a:ext uri="{FF2B5EF4-FFF2-40B4-BE49-F238E27FC236}">
              <a16:creationId xmlns:a16="http://schemas.microsoft.com/office/drawing/2014/main" id="{09C5DE87-2EF9-419E-959B-7643F4263E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71875" cy="8510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1657550</xdr:colOff>
      <xdr:row>5</xdr:row>
      <xdr:rowOff>41398</xdr:rowOff>
    </xdr:to>
    <xdr:pic>
      <xdr:nvPicPr>
        <xdr:cNvPr id="4" name="Imagen 3">
          <a:extLst>
            <a:ext uri="{FF2B5EF4-FFF2-40B4-BE49-F238E27FC236}">
              <a16:creationId xmlns:a16="http://schemas.microsoft.com/office/drawing/2014/main" id="{0F312727-ED21-4A77-A696-652C51261B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71875" cy="85102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1657550</xdr:colOff>
      <xdr:row>5</xdr:row>
      <xdr:rowOff>41398</xdr:rowOff>
    </xdr:to>
    <xdr:pic>
      <xdr:nvPicPr>
        <xdr:cNvPr id="4" name="Imagen 3">
          <a:extLst>
            <a:ext uri="{FF2B5EF4-FFF2-40B4-BE49-F238E27FC236}">
              <a16:creationId xmlns:a16="http://schemas.microsoft.com/office/drawing/2014/main" id="{997ECE85-F767-4B1C-99E4-F26FA94CCE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71875" cy="85102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1657550</xdr:colOff>
      <xdr:row>5</xdr:row>
      <xdr:rowOff>41398</xdr:rowOff>
    </xdr:to>
    <xdr:pic>
      <xdr:nvPicPr>
        <xdr:cNvPr id="4" name="Imagen 3">
          <a:extLst>
            <a:ext uri="{FF2B5EF4-FFF2-40B4-BE49-F238E27FC236}">
              <a16:creationId xmlns:a16="http://schemas.microsoft.com/office/drawing/2014/main" id="{BEA4317D-8C0C-4C08-B77C-02E922D150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71875" cy="85102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1628975</xdr:colOff>
      <xdr:row>5</xdr:row>
      <xdr:rowOff>41398</xdr:rowOff>
    </xdr:to>
    <xdr:pic>
      <xdr:nvPicPr>
        <xdr:cNvPr id="4" name="Imagen 3">
          <a:extLst>
            <a:ext uri="{FF2B5EF4-FFF2-40B4-BE49-F238E27FC236}">
              <a16:creationId xmlns:a16="http://schemas.microsoft.com/office/drawing/2014/main" id="{F5412E9D-CA47-4F35-BAC8-8C49567D9C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71875" cy="8510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1600200</xdr:colOff>
      <xdr:row>5</xdr:row>
      <xdr:rowOff>33336</xdr:rowOff>
    </xdr:from>
    <xdr:to>
      <xdr:col>12</xdr:col>
      <xdr:colOff>209550</xdr:colOff>
      <xdr:row>33</xdr:row>
      <xdr:rowOff>152399</xdr:rowOff>
    </xdr:to>
    <xdr:graphicFrame macro="">
      <xdr:nvGraphicFramePr>
        <xdr:cNvPr id="3" name="Diagramm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1209875</xdr:colOff>
      <xdr:row>5</xdr:row>
      <xdr:rowOff>41398</xdr:rowOff>
    </xdr:to>
    <xdr:pic>
      <xdr:nvPicPr>
        <xdr:cNvPr id="5" name="Imagen 4">
          <a:extLst>
            <a:ext uri="{FF2B5EF4-FFF2-40B4-BE49-F238E27FC236}">
              <a16:creationId xmlns:a16="http://schemas.microsoft.com/office/drawing/2014/main" id="{A632B685-9A73-48D3-A9B5-4C80796D6CB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971875" cy="8510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barrera/Desktop/Catalogo_version%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ppal"/>
      <sheetName val="Información Básica"/>
      <sheetName val="Opciones"/>
      <sheetName val="Database"/>
      <sheetName val="Evaluation"/>
      <sheetName val="Chart"/>
      <sheetName val="Developpment"/>
      <sheetName val="Comments"/>
      <sheetName val="Componente 1"/>
      <sheetName val="Componente 2"/>
      <sheetName val="Componente 3"/>
      <sheetName val="Componente 4"/>
      <sheetName val="Componente 5"/>
      <sheetName val="Instructions"/>
      <sheetName val="Links"/>
      <sheetName val="Journal"/>
      <sheetName val="CT Heat"/>
      <sheetName val="CT Electricity"/>
      <sheetName val="CT Water"/>
      <sheetName val="Bereich 7"/>
      <sheetName val="Bereich 8"/>
      <sheetName val="Bereich 9"/>
      <sheetName val="Bereich 10"/>
      <sheetName val="Configuration"/>
      <sheetName val="Tabel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38">
          <cell r="J38">
            <v>3</v>
          </cell>
        </row>
      </sheetData>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P28"/>
  <sheetViews>
    <sheetView topLeftCell="A18" zoomScaleNormal="100" workbookViewId="0">
      <selection activeCell="A7" sqref="A7:E7"/>
    </sheetView>
  </sheetViews>
  <sheetFormatPr baseColWidth="10" defaultColWidth="11.453125" defaultRowHeight="12.5" x14ac:dyDescent="0.25"/>
  <cols>
    <col min="1" max="1" width="20" style="1" bestFit="1" customWidth="1"/>
    <col min="2" max="2" width="20.7265625" style="1" customWidth="1"/>
    <col min="3" max="4" width="11.453125" style="1"/>
    <col min="5" max="5" width="11.81640625" style="1" customWidth="1"/>
    <col min="6" max="16384" width="11.453125" style="1"/>
  </cols>
  <sheetData>
    <row r="2" spans="1:16" ht="13" x14ac:dyDescent="0.3">
      <c r="N2" s="6"/>
      <c r="O2" s="6"/>
      <c r="P2" s="7"/>
    </row>
    <row r="3" spans="1:16" ht="13" x14ac:dyDescent="0.25">
      <c r="G3" s="8"/>
      <c r="N3" s="9"/>
      <c r="O3" s="9"/>
      <c r="P3" s="10"/>
    </row>
    <row r="4" spans="1:16" x14ac:dyDescent="0.25">
      <c r="G4" s="9"/>
      <c r="P4" s="7"/>
    </row>
    <row r="7" spans="1:16" ht="20" x14ac:dyDescent="0.4">
      <c r="A7" s="141" t="s">
        <v>216</v>
      </c>
      <c r="B7" s="141"/>
      <c r="C7" s="141"/>
      <c r="D7" s="141"/>
      <c r="E7" s="141"/>
      <c r="G7" s="9"/>
    </row>
    <row r="8" spans="1:16" ht="15.5" x14ac:dyDescent="0.35">
      <c r="A8" s="142" t="s">
        <v>123</v>
      </c>
      <c r="B8" s="142"/>
      <c r="C8" s="142"/>
      <c r="D8" s="142"/>
      <c r="E8" s="142"/>
    </row>
    <row r="10" spans="1:16" ht="13" x14ac:dyDescent="0.3">
      <c r="A10" s="139" t="s">
        <v>131</v>
      </c>
      <c r="B10" s="139"/>
      <c r="C10" s="139"/>
      <c r="D10" s="139"/>
      <c r="E10" s="139"/>
    </row>
    <row r="12" spans="1:16" x14ac:dyDescent="0.25">
      <c r="A12" s="2" t="s">
        <v>129</v>
      </c>
      <c r="B12" s="136"/>
      <c r="C12" s="137"/>
      <c r="D12" s="137"/>
      <c r="E12" s="136"/>
      <c r="I12" s="11"/>
    </row>
    <row r="13" spans="1:16" x14ac:dyDescent="0.25">
      <c r="A13" s="2" t="s">
        <v>130</v>
      </c>
      <c r="B13" s="138"/>
      <c r="C13" s="138"/>
      <c r="D13" s="138"/>
      <c r="E13" s="138"/>
      <c r="F13" s="5"/>
      <c r="G13" s="5"/>
      <c r="I13" s="11"/>
    </row>
    <row r="14" spans="1:16" x14ac:dyDescent="0.25">
      <c r="A14" s="2" t="s">
        <v>132</v>
      </c>
      <c r="B14" s="138"/>
      <c r="C14" s="138"/>
      <c r="D14" s="138"/>
      <c r="E14" s="138"/>
      <c r="F14" s="140"/>
      <c r="G14" s="140"/>
      <c r="I14" s="11"/>
    </row>
    <row r="15" spans="1:16" x14ac:dyDescent="0.25">
      <c r="A15" s="2" t="s">
        <v>128</v>
      </c>
      <c r="B15" s="138"/>
      <c r="C15" s="138"/>
      <c r="D15" s="138"/>
      <c r="E15" s="138"/>
      <c r="F15" s="12"/>
      <c r="G15" s="12"/>
      <c r="I15" s="11"/>
    </row>
    <row r="17" spans="1:16" ht="13" x14ac:dyDescent="0.3">
      <c r="A17" s="139" t="s">
        <v>133</v>
      </c>
      <c r="B17" s="139"/>
      <c r="C17" s="139"/>
      <c r="D17" s="139"/>
      <c r="E17" s="139"/>
    </row>
    <row r="19" spans="1:16" x14ac:dyDescent="0.25">
      <c r="A19" s="2" t="s">
        <v>134</v>
      </c>
      <c r="B19" s="138"/>
      <c r="C19" s="138"/>
      <c r="D19" s="138"/>
      <c r="E19" s="138"/>
      <c r="F19" s="13"/>
      <c r="H19" s="14"/>
      <c r="I19" s="14"/>
      <c r="J19" s="14"/>
      <c r="K19" s="14"/>
      <c r="L19" s="14"/>
      <c r="M19" s="14"/>
      <c r="N19" s="14"/>
      <c r="O19" s="14"/>
      <c r="P19" s="14"/>
    </row>
    <row r="20" spans="1:16" x14ac:dyDescent="0.25">
      <c r="A20" s="2" t="s">
        <v>135</v>
      </c>
      <c r="B20" s="138"/>
      <c r="C20" s="138"/>
      <c r="D20" s="138"/>
      <c r="E20" s="138"/>
      <c r="F20" s="13"/>
      <c r="G20" s="15"/>
      <c r="H20" s="16"/>
      <c r="I20" s="16"/>
      <c r="J20" s="16"/>
      <c r="K20" s="16"/>
      <c r="L20" s="16"/>
      <c r="M20" s="16"/>
      <c r="N20" s="16"/>
      <c r="O20" s="16"/>
      <c r="P20" s="16"/>
    </row>
    <row r="21" spans="1:16" x14ac:dyDescent="0.25">
      <c r="A21" s="2" t="s">
        <v>136</v>
      </c>
      <c r="B21" s="138"/>
      <c r="C21" s="138"/>
      <c r="D21" s="138"/>
      <c r="E21" s="138"/>
      <c r="F21" s="13"/>
      <c r="G21" s="15"/>
      <c r="H21" s="16"/>
      <c r="I21" s="16"/>
      <c r="J21" s="16"/>
      <c r="K21" s="16"/>
      <c r="L21" s="16"/>
      <c r="M21" s="16"/>
      <c r="N21" s="16"/>
      <c r="O21" s="16"/>
      <c r="P21" s="16"/>
    </row>
    <row r="22" spans="1:16" x14ac:dyDescent="0.25">
      <c r="A22" s="3"/>
      <c r="B22" s="3"/>
      <c r="F22" s="17"/>
    </row>
    <row r="23" spans="1:16" ht="13" x14ac:dyDescent="0.3">
      <c r="A23" s="139" t="s">
        <v>124</v>
      </c>
      <c r="B23" s="139"/>
      <c r="C23" s="139"/>
      <c r="D23" s="139"/>
      <c r="E23" s="139"/>
    </row>
    <row r="25" spans="1:16" x14ac:dyDescent="0.25">
      <c r="A25" s="2" t="s">
        <v>137</v>
      </c>
      <c r="B25" s="138"/>
      <c r="C25" s="138"/>
      <c r="D25" s="138"/>
      <c r="E25" s="138"/>
      <c r="F25" s="5"/>
    </row>
    <row r="26" spans="1:16" x14ac:dyDescent="0.25">
      <c r="A26" s="2" t="s">
        <v>125</v>
      </c>
      <c r="B26" s="138"/>
      <c r="C26" s="138"/>
      <c r="D26" s="138"/>
      <c r="E26" s="138"/>
      <c r="F26" s="18"/>
    </row>
    <row r="27" spans="1:16" x14ac:dyDescent="0.25">
      <c r="A27" s="2" t="s">
        <v>126</v>
      </c>
      <c r="B27" s="138"/>
      <c r="C27" s="138"/>
      <c r="D27" s="138"/>
      <c r="E27" s="138"/>
      <c r="F27" s="19"/>
    </row>
    <row r="28" spans="1:16" x14ac:dyDescent="0.25">
      <c r="A28" s="2" t="s">
        <v>127</v>
      </c>
      <c r="B28" s="138"/>
      <c r="C28" s="138"/>
      <c r="D28" s="138"/>
      <c r="E28" s="138"/>
      <c r="F28" s="18"/>
      <c r="G28" s="19"/>
      <c r="H28" s="19"/>
      <c r="I28" s="19"/>
      <c r="J28" s="19"/>
    </row>
  </sheetData>
  <mergeCells count="16">
    <mergeCell ref="F14:G14"/>
    <mergeCell ref="A7:E7"/>
    <mergeCell ref="A8:E8"/>
    <mergeCell ref="A10:E10"/>
    <mergeCell ref="B13:E13"/>
    <mergeCell ref="B14:E14"/>
    <mergeCell ref="B15:E15"/>
    <mergeCell ref="B19:E19"/>
    <mergeCell ref="B20:E20"/>
    <mergeCell ref="B25:E25"/>
    <mergeCell ref="B26:E26"/>
    <mergeCell ref="B27:E27"/>
    <mergeCell ref="B28:E28"/>
    <mergeCell ref="A17:E17"/>
    <mergeCell ref="A23:E23"/>
    <mergeCell ref="B21:E21"/>
  </mergeCells>
  <conditionalFormatting sqref="A8">
    <cfRule type="expression" dxfId="16" priority="7" stopIfTrue="1">
      <formula>R10=1</formula>
    </cfRule>
  </conditionalFormatting>
  <conditionalFormatting sqref="A10">
    <cfRule type="expression" dxfId="15" priority="8" stopIfTrue="1">
      <formula>R10=1</formula>
    </cfRule>
  </conditionalFormatting>
  <conditionalFormatting sqref="E12">
    <cfRule type="expression" dxfId="14" priority="10" stopIfTrue="1">
      <formula>U10=1</formula>
    </cfRule>
  </conditionalFormatting>
  <conditionalFormatting sqref="A17">
    <cfRule type="expression" dxfId="13" priority="13" stopIfTrue="1">
      <formula>R10=1</formula>
    </cfRule>
  </conditionalFormatting>
  <conditionalFormatting sqref="A23">
    <cfRule type="expression" dxfId="12" priority="20" stopIfTrue="1">
      <formula>R10=1</formula>
    </cfRule>
  </conditionalFormatting>
  <conditionalFormatting sqref="H19">
    <cfRule type="expression" dxfId="11" priority="25" stopIfTrue="1">
      <formula>R10=1</formula>
    </cfRule>
  </conditionalFormatting>
  <conditionalFormatting sqref="I19">
    <cfRule type="expression" dxfId="10" priority="26" stopIfTrue="1">
      <formula>R10=1</formula>
    </cfRule>
  </conditionalFormatting>
  <conditionalFormatting sqref="J19">
    <cfRule type="expression" dxfId="9" priority="27" stopIfTrue="1">
      <formula>R10=1</formula>
    </cfRule>
  </conditionalFormatting>
  <conditionalFormatting sqref="K19">
    <cfRule type="expression" dxfId="8" priority="28" stopIfTrue="1">
      <formula>R10=1</formula>
    </cfRule>
  </conditionalFormatting>
  <conditionalFormatting sqref="L19">
    <cfRule type="expression" dxfId="7" priority="29" stopIfTrue="1">
      <formula>R10=1</formula>
    </cfRule>
  </conditionalFormatting>
  <conditionalFormatting sqref="M19">
    <cfRule type="expression" dxfId="6" priority="30" stopIfTrue="1">
      <formula>R10=1</formula>
    </cfRule>
  </conditionalFormatting>
  <conditionalFormatting sqref="N19">
    <cfRule type="expression" dxfId="5" priority="31" stopIfTrue="1">
      <formula>R10=1</formula>
    </cfRule>
  </conditionalFormatting>
  <conditionalFormatting sqref="O19">
    <cfRule type="expression" dxfId="4" priority="32" stopIfTrue="1">
      <formula>R10=1</formula>
    </cfRule>
  </conditionalFormatting>
  <conditionalFormatting sqref="P19">
    <cfRule type="expression" dxfId="3" priority="33" stopIfTrue="1">
      <formula>R10=1</formula>
    </cfRule>
  </conditionalFormatting>
  <conditionalFormatting sqref="A19:B21 A12:B15">
    <cfRule type="expression" dxfId="2" priority="4" stopIfTrue="1">
      <formula>R10=1</formula>
    </cfRule>
  </conditionalFormatting>
  <conditionalFormatting sqref="A25:A28">
    <cfRule type="expression" dxfId="1" priority="2" stopIfTrue="1">
      <formula>R23=1</formula>
    </cfRule>
  </conditionalFormatting>
  <conditionalFormatting sqref="B25:B28">
    <cfRule type="expression" dxfId="0" priority="1" stopIfTrue="1">
      <formula>S23=1</formula>
    </cfRule>
  </conditionalFormatting>
  <pageMargins left="0.7" right="0.7" top="0.78740157499999996" bottom="0.78740157499999996" header="0.3" footer="0.3"/>
  <pageSetup scale="5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I103"/>
  <sheetViews>
    <sheetView workbookViewId="0">
      <selection activeCell="D96" sqref="D96"/>
    </sheetView>
  </sheetViews>
  <sheetFormatPr baseColWidth="10" defaultRowHeight="12.5" x14ac:dyDescent="0.25"/>
  <cols>
    <col min="1" max="1" width="4.54296875" style="100" bestFit="1" customWidth="1"/>
    <col min="2" max="2" width="79.26953125" style="100" bestFit="1" customWidth="1"/>
    <col min="3" max="5" width="11.453125" style="102"/>
    <col min="10" max="10" width="12.453125" bestFit="1" customWidth="1"/>
  </cols>
  <sheetData>
    <row r="3" spans="1:9" ht="12.75" customHeight="1" x14ac:dyDescent="0.25">
      <c r="A3" s="106">
        <v>1</v>
      </c>
      <c r="B3" s="183" t="s">
        <v>25</v>
      </c>
      <c r="C3" s="184"/>
      <c r="D3" s="184"/>
      <c r="E3" s="185"/>
    </row>
    <row r="4" spans="1:9" ht="26" x14ac:dyDescent="0.25">
      <c r="A4" s="97" t="s">
        <v>119</v>
      </c>
      <c r="B4" s="97" t="s">
        <v>118</v>
      </c>
      <c r="C4" s="94" t="s">
        <v>114</v>
      </c>
      <c r="D4" s="94" t="s">
        <v>139</v>
      </c>
      <c r="E4" s="94" t="s">
        <v>122</v>
      </c>
      <c r="G4" s="94" t="s">
        <v>173</v>
      </c>
      <c r="H4" s="94" t="s">
        <v>174</v>
      </c>
      <c r="I4" s="94" t="s">
        <v>175</v>
      </c>
    </row>
    <row r="5" spans="1:9" x14ac:dyDescent="0.25">
      <c r="A5" s="97" t="s">
        <v>26</v>
      </c>
      <c r="B5" s="97" t="s">
        <v>27</v>
      </c>
      <c r="C5" s="95">
        <v>10</v>
      </c>
      <c r="D5" s="95">
        <v>0</v>
      </c>
      <c r="E5" s="95">
        <v>0</v>
      </c>
      <c r="G5" s="108">
        <v>15</v>
      </c>
      <c r="H5" s="109" t="s">
        <v>176</v>
      </c>
      <c r="I5" s="179"/>
    </row>
    <row r="6" spans="1:9" x14ac:dyDescent="0.25">
      <c r="A6" s="97" t="s">
        <v>2</v>
      </c>
      <c r="B6" s="97" t="s">
        <v>28</v>
      </c>
      <c r="C6" s="95">
        <v>4</v>
      </c>
      <c r="D6" s="95">
        <v>0</v>
      </c>
      <c r="E6" s="95">
        <v>0</v>
      </c>
      <c r="G6" s="108">
        <v>15</v>
      </c>
      <c r="H6" s="109" t="s">
        <v>176</v>
      </c>
      <c r="I6" s="180"/>
    </row>
    <row r="7" spans="1:9" x14ac:dyDescent="0.25">
      <c r="A7" s="97" t="s">
        <v>10</v>
      </c>
      <c r="B7" s="97" t="s">
        <v>30</v>
      </c>
      <c r="C7" s="95">
        <v>6</v>
      </c>
      <c r="D7" s="95">
        <v>0</v>
      </c>
      <c r="E7" s="95">
        <v>0</v>
      </c>
      <c r="G7" s="108">
        <v>15</v>
      </c>
      <c r="H7" s="109" t="s">
        <v>176</v>
      </c>
      <c r="I7" s="180"/>
    </row>
    <row r="8" spans="1:9" x14ac:dyDescent="0.25">
      <c r="A8" s="97" t="s">
        <v>11</v>
      </c>
      <c r="B8" s="97" t="s">
        <v>145</v>
      </c>
      <c r="C8" s="95">
        <v>8</v>
      </c>
      <c r="D8" s="95">
        <v>0</v>
      </c>
      <c r="E8" s="95">
        <v>0</v>
      </c>
      <c r="G8" s="108">
        <v>15</v>
      </c>
      <c r="H8" s="109" t="s">
        <v>176</v>
      </c>
      <c r="I8" s="180"/>
    </row>
    <row r="9" spans="1:9" x14ac:dyDescent="0.25">
      <c r="A9" s="97" t="s">
        <v>31</v>
      </c>
      <c r="B9" s="97" t="s">
        <v>117</v>
      </c>
      <c r="C9" s="95">
        <v>4</v>
      </c>
      <c r="D9" s="95">
        <v>0</v>
      </c>
      <c r="E9" s="95">
        <v>0</v>
      </c>
      <c r="G9" s="108">
        <v>15</v>
      </c>
      <c r="H9" s="109" t="s">
        <v>176</v>
      </c>
      <c r="I9" s="180"/>
    </row>
    <row r="10" spans="1:9" x14ac:dyDescent="0.25">
      <c r="A10" s="97" t="s">
        <v>32</v>
      </c>
      <c r="B10" s="97" t="s">
        <v>33</v>
      </c>
      <c r="C10" s="95">
        <v>6</v>
      </c>
      <c r="D10" s="95">
        <v>0</v>
      </c>
      <c r="E10" s="95">
        <v>0</v>
      </c>
      <c r="G10" s="108">
        <v>15</v>
      </c>
      <c r="H10" s="109" t="s">
        <v>176</v>
      </c>
      <c r="I10" s="180"/>
    </row>
    <row r="11" spans="1:9" x14ac:dyDescent="0.25">
      <c r="A11" s="97" t="s">
        <v>35</v>
      </c>
      <c r="B11" s="97" t="s">
        <v>36</v>
      </c>
      <c r="C11" s="95">
        <v>6</v>
      </c>
      <c r="D11" s="95">
        <v>0</v>
      </c>
      <c r="E11" s="95">
        <v>0</v>
      </c>
      <c r="G11" s="108">
        <v>15</v>
      </c>
      <c r="H11" s="109" t="s">
        <v>176</v>
      </c>
      <c r="I11" s="180"/>
    </row>
    <row r="12" spans="1:9" x14ac:dyDescent="0.25">
      <c r="A12" s="97" t="s">
        <v>38</v>
      </c>
      <c r="B12" s="97" t="s">
        <v>39</v>
      </c>
      <c r="C12" s="95">
        <v>6</v>
      </c>
      <c r="D12" s="95">
        <v>0</v>
      </c>
      <c r="E12" s="95">
        <v>0</v>
      </c>
      <c r="G12" s="108">
        <v>15</v>
      </c>
      <c r="H12" s="109" t="s">
        <v>176</v>
      </c>
      <c r="I12" s="181"/>
    </row>
    <row r="13" spans="1:9" ht="13" x14ac:dyDescent="0.25">
      <c r="A13" s="182" t="s">
        <v>120</v>
      </c>
      <c r="B13" s="182"/>
      <c r="C13" s="94">
        <v>50</v>
      </c>
      <c r="D13" s="94">
        <v>0</v>
      </c>
      <c r="E13" s="94">
        <v>0</v>
      </c>
    </row>
    <row r="14" spans="1:9" x14ac:dyDescent="0.25">
      <c r="A14" s="99"/>
      <c r="B14" s="99"/>
      <c r="C14" s="96"/>
      <c r="D14" s="96"/>
      <c r="E14" s="96"/>
    </row>
    <row r="15" spans="1:9" ht="13" x14ac:dyDescent="0.25">
      <c r="A15" s="106">
        <v>2</v>
      </c>
      <c r="B15" s="183" t="s">
        <v>40</v>
      </c>
      <c r="C15" s="184"/>
      <c r="D15" s="184"/>
      <c r="E15" s="185"/>
    </row>
    <row r="16" spans="1:9" ht="26" x14ac:dyDescent="0.25">
      <c r="A16" s="97" t="s">
        <v>119</v>
      </c>
      <c r="B16" s="97" t="s">
        <v>118</v>
      </c>
      <c r="C16" s="94" t="s">
        <v>114</v>
      </c>
      <c r="D16" s="94" t="s">
        <v>115</v>
      </c>
      <c r="E16" s="94" t="s">
        <v>122</v>
      </c>
      <c r="G16" s="94" t="s">
        <v>173</v>
      </c>
      <c r="H16" s="94" t="s">
        <v>174</v>
      </c>
      <c r="I16" s="94" t="s">
        <v>175</v>
      </c>
    </row>
    <row r="17" spans="1:9" x14ac:dyDescent="0.25">
      <c r="A17" s="97" t="s">
        <v>13</v>
      </c>
      <c r="B17" s="97" t="s">
        <v>170</v>
      </c>
      <c r="C17" s="95">
        <v>6</v>
      </c>
      <c r="D17" s="95">
        <v>0</v>
      </c>
      <c r="E17" s="95">
        <v>0</v>
      </c>
      <c r="G17" s="108">
        <v>15</v>
      </c>
      <c r="H17" s="109" t="s">
        <v>176</v>
      </c>
      <c r="I17" s="179"/>
    </row>
    <row r="18" spans="1:9" x14ac:dyDescent="0.25">
      <c r="A18" s="97" t="s">
        <v>14</v>
      </c>
      <c r="B18" s="97" t="s">
        <v>43</v>
      </c>
      <c r="C18" s="95">
        <v>2</v>
      </c>
      <c r="D18" s="95">
        <v>0</v>
      </c>
      <c r="E18" s="95">
        <v>0</v>
      </c>
      <c r="G18" s="108">
        <v>15</v>
      </c>
      <c r="H18" s="109" t="s">
        <v>176</v>
      </c>
      <c r="I18" s="181"/>
    </row>
    <row r="19" spans="1:9" x14ac:dyDescent="0.25">
      <c r="A19" s="97" t="s">
        <v>16</v>
      </c>
      <c r="B19" s="97" t="s">
        <v>45</v>
      </c>
      <c r="C19" s="95">
        <v>4</v>
      </c>
      <c r="D19" s="95">
        <v>0</v>
      </c>
      <c r="E19" s="95">
        <v>0</v>
      </c>
      <c r="G19" s="108">
        <v>15</v>
      </c>
      <c r="H19" s="110" t="s">
        <v>177</v>
      </c>
      <c r="I19" s="179"/>
    </row>
    <row r="20" spans="1:9" x14ac:dyDescent="0.25">
      <c r="A20" s="97" t="s">
        <v>47</v>
      </c>
      <c r="B20" s="97" t="s">
        <v>48</v>
      </c>
      <c r="C20" s="95">
        <v>6</v>
      </c>
      <c r="D20" s="95">
        <v>0</v>
      </c>
      <c r="E20" s="95">
        <v>0</v>
      </c>
      <c r="G20" s="108">
        <v>15</v>
      </c>
      <c r="H20" s="110" t="s">
        <v>177</v>
      </c>
      <c r="I20" s="180"/>
    </row>
    <row r="21" spans="1:9" x14ac:dyDescent="0.25">
      <c r="A21" s="97" t="s">
        <v>49</v>
      </c>
      <c r="B21" s="97" t="s">
        <v>50</v>
      </c>
      <c r="C21" s="95">
        <v>8</v>
      </c>
      <c r="D21" s="95">
        <v>0</v>
      </c>
      <c r="E21" s="95">
        <v>0</v>
      </c>
      <c r="G21" s="108">
        <v>15</v>
      </c>
      <c r="H21" s="110" t="s">
        <v>177</v>
      </c>
      <c r="I21" s="180"/>
    </row>
    <row r="22" spans="1:9" x14ac:dyDescent="0.25">
      <c r="A22" s="97" t="s">
        <v>52</v>
      </c>
      <c r="B22" s="97" t="s">
        <v>51</v>
      </c>
      <c r="C22" s="95">
        <v>10</v>
      </c>
      <c r="D22" s="95">
        <v>0</v>
      </c>
      <c r="E22" s="95">
        <v>0</v>
      </c>
      <c r="G22" s="108">
        <v>15</v>
      </c>
      <c r="H22" s="110" t="s">
        <v>177</v>
      </c>
      <c r="I22" s="180"/>
    </row>
    <row r="23" spans="1:9" x14ac:dyDescent="0.25">
      <c r="A23" s="97" t="s">
        <v>53</v>
      </c>
      <c r="B23" s="97" t="s">
        <v>54</v>
      </c>
      <c r="C23" s="95">
        <v>10</v>
      </c>
      <c r="D23" s="95">
        <v>0</v>
      </c>
      <c r="E23" s="95">
        <v>0</v>
      </c>
      <c r="G23" s="108">
        <v>15</v>
      </c>
      <c r="H23" s="110" t="s">
        <v>177</v>
      </c>
      <c r="I23" s="180"/>
    </row>
    <row r="24" spans="1:9" x14ac:dyDescent="0.25">
      <c r="A24" s="97" t="s">
        <v>55</v>
      </c>
      <c r="B24" s="97" t="s">
        <v>56</v>
      </c>
      <c r="C24" s="95">
        <v>4</v>
      </c>
      <c r="D24" s="95">
        <v>0</v>
      </c>
      <c r="E24" s="95">
        <v>0</v>
      </c>
      <c r="G24" s="108">
        <v>15</v>
      </c>
      <c r="H24" s="110" t="s">
        <v>177</v>
      </c>
      <c r="I24" s="181"/>
    </row>
    <row r="25" spans="1:9" ht="13" x14ac:dyDescent="0.25">
      <c r="A25" s="182" t="s">
        <v>120</v>
      </c>
      <c r="B25" s="182"/>
      <c r="C25" s="94">
        <v>50</v>
      </c>
      <c r="D25" s="94">
        <v>0</v>
      </c>
      <c r="E25" s="94">
        <v>0</v>
      </c>
    </row>
    <row r="26" spans="1:9" x14ac:dyDescent="0.25">
      <c r="A26" s="99"/>
      <c r="B26" s="99"/>
      <c r="C26" s="96"/>
      <c r="D26" s="96"/>
      <c r="E26" s="96"/>
    </row>
    <row r="27" spans="1:9" ht="13" x14ac:dyDescent="0.25">
      <c r="A27" s="106">
        <v>3</v>
      </c>
      <c r="B27" s="183" t="s">
        <v>58</v>
      </c>
      <c r="C27" s="184"/>
      <c r="D27" s="184"/>
      <c r="E27" s="185"/>
    </row>
    <row r="28" spans="1:9" ht="26" x14ac:dyDescent="0.25">
      <c r="A28" s="98" t="s">
        <v>119</v>
      </c>
      <c r="B28" s="98" t="s">
        <v>118</v>
      </c>
      <c r="C28" s="94" t="s">
        <v>114</v>
      </c>
      <c r="D28" s="94" t="s">
        <v>115</v>
      </c>
      <c r="E28" s="94" t="s">
        <v>122</v>
      </c>
      <c r="G28" s="94" t="s">
        <v>173</v>
      </c>
      <c r="H28" s="94" t="s">
        <v>174</v>
      </c>
      <c r="I28" s="94" t="s">
        <v>175</v>
      </c>
    </row>
    <row r="29" spans="1:9" x14ac:dyDescent="0.25">
      <c r="A29" s="97" t="s">
        <v>18</v>
      </c>
      <c r="B29" s="97" t="s">
        <v>60</v>
      </c>
      <c r="C29" s="95">
        <v>6</v>
      </c>
      <c r="D29" s="95">
        <v>0</v>
      </c>
      <c r="E29" s="95">
        <v>0</v>
      </c>
      <c r="G29" s="108">
        <v>15</v>
      </c>
      <c r="H29" s="110" t="s">
        <v>177</v>
      </c>
      <c r="I29" s="179"/>
    </row>
    <row r="30" spans="1:9" ht="12.75" customHeight="1" x14ac:dyDescent="0.25">
      <c r="A30" s="97" t="s">
        <v>19</v>
      </c>
      <c r="B30" s="97" t="s">
        <v>62</v>
      </c>
      <c r="C30" s="95">
        <v>8</v>
      </c>
      <c r="D30" s="95">
        <v>0</v>
      </c>
      <c r="E30" s="95">
        <v>0</v>
      </c>
      <c r="G30" s="108">
        <v>15</v>
      </c>
      <c r="H30" s="110" t="s">
        <v>177</v>
      </c>
      <c r="I30" s="180"/>
    </row>
    <row r="31" spans="1:9" x14ac:dyDescent="0.25">
      <c r="A31" s="97" t="s">
        <v>7</v>
      </c>
      <c r="B31" s="97" t="s">
        <v>64</v>
      </c>
      <c r="C31" s="95">
        <v>10</v>
      </c>
      <c r="D31" s="95">
        <v>0</v>
      </c>
      <c r="E31" s="95">
        <v>0</v>
      </c>
      <c r="G31" s="108">
        <v>15</v>
      </c>
      <c r="H31" s="110" t="s">
        <v>177</v>
      </c>
      <c r="I31" s="180"/>
    </row>
    <row r="32" spans="1:9" x14ac:dyDescent="0.25">
      <c r="A32" s="97" t="s">
        <v>8</v>
      </c>
      <c r="B32" s="97" t="s">
        <v>66</v>
      </c>
      <c r="C32" s="95">
        <v>10</v>
      </c>
      <c r="D32" s="95">
        <v>0</v>
      </c>
      <c r="E32" s="95">
        <v>0</v>
      </c>
      <c r="G32" s="108">
        <v>15</v>
      </c>
      <c r="H32" s="110" t="s">
        <v>177</v>
      </c>
      <c r="I32" s="181"/>
    </row>
    <row r="33" spans="1:9" x14ac:dyDescent="0.25">
      <c r="A33" s="97" t="s">
        <v>9</v>
      </c>
      <c r="B33" s="97" t="s">
        <v>155</v>
      </c>
      <c r="C33" s="95">
        <v>2</v>
      </c>
      <c r="D33" s="95">
        <v>0</v>
      </c>
      <c r="E33" s="95">
        <v>0</v>
      </c>
      <c r="G33" s="108">
        <v>15</v>
      </c>
      <c r="H33" s="109" t="s">
        <v>178</v>
      </c>
      <c r="I33" s="179"/>
    </row>
    <row r="34" spans="1:9" x14ac:dyDescent="0.25">
      <c r="A34" s="97" t="s">
        <v>1</v>
      </c>
      <c r="B34" s="97" t="s">
        <v>69</v>
      </c>
      <c r="C34" s="95">
        <v>6</v>
      </c>
      <c r="D34" s="95">
        <v>0</v>
      </c>
      <c r="E34" s="95">
        <v>0</v>
      </c>
      <c r="G34" s="108">
        <v>15</v>
      </c>
      <c r="H34" s="109" t="s">
        <v>178</v>
      </c>
      <c r="I34" s="180"/>
    </row>
    <row r="35" spans="1:9" x14ac:dyDescent="0.25">
      <c r="A35" s="97" t="s">
        <v>68</v>
      </c>
      <c r="B35" s="97" t="s">
        <v>156</v>
      </c>
      <c r="C35" s="95">
        <v>8</v>
      </c>
      <c r="D35" s="95">
        <v>0</v>
      </c>
      <c r="E35" s="95">
        <v>0</v>
      </c>
      <c r="G35" s="108">
        <v>15</v>
      </c>
      <c r="H35" s="109" t="s">
        <v>178</v>
      </c>
      <c r="I35" s="181"/>
    </row>
    <row r="36" spans="1:9" ht="13" x14ac:dyDescent="0.25">
      <c r="A36" s="182" t="s">
        <v>120</v>
      </c>
      <c r="B36" s="182"/>
      <c r="C36" s="94">
        <v>50</v>
      </c>
      <c r="D36" s="94">
        <v>0</v>
      </c>
      <c r="E36" s="94">
        <v>0</v>
      </c>
      <c r="G36" s="111"/>
    </row>
    <row r="37" spans="1:9" x14ac:dyDescent="0.25">
      <c r="A37" s="99"/>
      <c r="B37" s="99"/>
      <c r="C37" s="96"/>
      <c r="D37" s="96"/>
      <c r="E37" s="96"/>
    </row>
    <row r="38" spans="1:9" ht="13" x14ac:dyDescent="0.25">
      <c r="A38" s="106">
        <v>4</v>
      </c>
      <c r="B38" s="183" t="s">
        <v>70</v>
      </c>
      <c r="C38" s="184"/>
      <c r="D38" s="184"/>
      <c r="E38" s="185"/>
    </row>
    <row r="39" spans="1:9" ht="26" x14ac:dyDescent="0.25">
      <c r="A39" s="98" t="s">
        <v>119</v>
      </c>
      <c r="B39" s="98" t="s">
        <v>118</v>
      </c>
      <c r="C39" s="94" t="s">
        <v>114</v>
      </c>
      <c r="D39" s="94" t="s">
        <v>115</v>
      </c>
      <c r="E39" s="94" t="s">
        <v>122</v>
      </c>
      <c r="G39" s="94" t="s">
        <v>173</v>
      </c>
      <c r="H39" s="94" t="s">
        <v>174</v>
      </c>
      <c r="I39" s="94" t="s">
        <v>175</v>
      </c>
    </row>
    <row r="40" spans="1:9" x14ac:dyDescent="0.25">
      <c r="A40" s="97" t="s">
        <v>21</v>
      </c>
      <c r="B40" s="123" t="s">
        <v>171</v>
      </c>
      <c r="C40" s="95">
        <v>4</v>
      </c>
      <c r="D40" s="95">
        <v>0</v>
      </c>
      <c r="E40" s="95">
        <v>0</v>
      </c>
      <c r="G40" s="108">
        <v>15</v>
      </c>
      <c r="H40" s="109" t="s">
        <v>178</v>
      </c>
      <c r="I40" s="179"/>
    </row>
    <row r="41" spans="1:9" x14ac:dyDescent="0.25">
      <c r="A41" s="97" t="s">
        <v>22</v>
      </c>
      <c r="B41" s="97" t="s">
        <v>73</v>
      </c>
      <c r="C41" s="95">
        <v>6</v>
      </c>
      <c r="D41" s="95">
        <v>0</v>
      </c>
      <c r="E41" s="95">
        <v>0</v>
      </c>
      <c r="G41" s="108">
        <v>15</v>
      </c>
      <c r="H41" s="109" t="s">
        <v>178</v>
      </c>
      <c r="I41" s="180"/>
    </row>
    <row r="42" spans="1:9" x14ac:dyDescent="0.25">
      <c r="A42" s="97">
        <v>4.3</v>
      </c>
      <c r="B42" s="97" t="s">
        <v>74</v>
      </c>
      <c r="C42" s="95">
        <v>4</v>
      </c>
      <c r="D42" s="95">
        <v>0</v>
      </c>
      <c r="E42" s="95">
        <v>0</v>
      </c>
      <c r="G42" s="108">
        <v>15</v>
      </c>
      <c r="H42" s="109" t="s">
        <v>178</v>
      </c>
      <c r="I42" s="180"/>
    </row>
    <row r="43" spans="1:9" x14ac:dyDescent="0.25">
      <c r="A43" s="97" t="s">
        <v>15</v>
      </c>
      <c r="B43" s="97" t="s">
        <v>75</v>
      </c>
      <c r="C43" s="95">
        <v>6</v>
      </c>
      <c r="D43" s="95">
        <v>0</v>
      </c>
      <c r="E43" s="95">
        <v>0</v>
      </c>
      <c r="G43" s="108">
        <v>15</v>
      </c>
      <c r="H43" s="109" t="s">
        <v>178</v>
      </c>
      <c r="I43" s="180"/>
    </row>
    <row r="44" spans="1:9" x14ac:dyDescent="0.25">
      <c r="A44" s="97" t="s">
        <v>0</v>
      </c>
      <c r="B44" s="97" t="s">
        <v>77</v>
      </c>
      <c r="C44" s="95">
        <v>2</v>
      </c>
      <c r="D44" s="95">
        <v>0</v>
      </c>
      <c r="E44" s="95">
        <v>0</v>
      </c>
      <c r="G44" s="108">
        <v>15</v>
      </c>
      <c r="H44" s="109" t="s">
        <v>178</v>
      </c>
      <c r="I44" s="180"/>
    </row>
    <row r="45" spans="1:9" x14ac:dyDescent="0.25">
      <c r="A45" s="97" t="s">
        <v>78</v>
      </c>
      <c r="B45" s="97" t="s">
        <v>79</v>
      </c>
      <c r="C45" s="95">
        <v>8</v>
      </c>
      <c r="D45" s="95">
        <v>0</v>
      </c>
      <c r="E45" s="95">
        <v>0</v>
      </c>
      <c r="G45" s="108">
        <v>15</v>
      </c>
      <c r="H45" s="109" t="s">
        <v>178</v>
      </c>
      <c r="I45" s="180"/>
    </row>
    <row r="46" spans="1:9" x14ac:dyDescent="0.25">
      <c r="A46" s="97" t="s">
        <v>112</v>
      </c>
      <c r="B46" s="97" t="s">
        <v>113</v>
      </c>
      <c r="C46" s="95">
        <v>10</v>
      </c>
      <c r="D46" s="95">
        <v>0</v>
      </c>
      <c r="E46" s="95">
        <v>0</v>
      </c>
      <c r="G46" s="108">
        <v>15</v>
      </c>
      <c r="H46" s="109" t="s">
        <v>178</v>
      </c>
      <c r="I46" s="181"/>
    </row>
    <row r="47" spans="1:9" ht="13" x14ac:dyDescent="0.25">
      <c r="A47" s="182" t="s">
        <v>120</v>
      </c>
      <c r="B47" s="182"/>
      <c r="C47" s="94">
        <v>40</v>
      </c>
      <c r="D47" s="94">
        <v>0</v>
      </c>
      <c r="E47" s="94">
        <v>0</v>
      </c>
      <c r="G47" s="111"/>
    </row>
    <row r="48" spans="1:9" x14ac:dyDescent="0.25">
      <c r="A48" s="99"/>
      <c r="B48" s="99"/>
      <c r="C48" s="96"/>
      <c r="D48" s="96"/>
      <c r="E48" s="96"/>
    </row>
    <row r="49" spans="1:9" ht="13" x14ac:dyDescent="0.25">
      <c r="A49" s="106">
        <v>5</v>
      </c>
      <c r="B49" s="183" t="s">
        <v>82</v>
      </c>
      <c r="C49" s="184"/>
      <c r="D49" s="184"/>
      <c r="E49" s="185"/>
    </row>
    <row r="50" spans="1:9" ht="26" x14ac:dyDescent="0.25">
      <c r="A50" s="98" t="s">
        <v>119</v>
      </c>
      <c r="B50" s="98" t="s">
        <v>118</v>
      </c>
      <c r="C50" s="94" t="s">
        <v>114</v>
      </c>
      <c r="D50" s="94" t="s">
        <v>115</v>
      </c>
      <c r="E50" s="94" t="s">
        <v>122</v>
      </c>
      <c r="G50" s="94" t="s">
        <v>173</v>
      </c>
      <c r="H50" s="94" t="s">
        <v>174</v>
      </c>
      <c r="I50" s="94" t="s">
        <v>175</v>
      </c>
    </row>
    <row r="51" spans="1:9" x14ac:dyDescent="0.25">
      <c r="A51" s="97" t="s">
        <v>4</v>
      </c>
      <c r="B51" s="97" t="s">
        <v>84</v>
      </c>
      <c r="C51" s="95">
        <v>8</v>
      </c>
      <c r="D51" s="95">
        <v>0</v>
      </c>
      <c r="E51" s="95">
        <v>0</v>
      </c>
      <c r="G51" s="108">
        <v>15</v>
      </c>
      <c r="H51" s="110" t="s">
        <v>179</v>
      </c>
      <c r="I51" s="179"/>
    </row>
    <row r="52" spans="1:9" x14ac:dyDescent="0.25">
      <c r="A52" s="97" t="s">
        <v>5</v>
      </c>
      <c r="B52" s="97" t="s">
        <v>86</v>
      </c>
      <c r="C52" s="95">
        <v>2</v>
      </c>
      <c r="D52" s="95">
        <v>0</v>
      </c>
      <c r="E52" s="95">
        <v>0</v>
      </c>
      <c r="G52" s="108">
        <v>15</v>
      </c>
      <c r="H52" s="110" t="s">
        <v>179</v>
      </c>
      <c r="I52" s="180"/>
    </row>
    <row r="53" spans="1:9" x14ac:dyDescent="0.25">
      <c r="A53" s="97" t="s">
        <v>6</v>
      </c>
      <c r="B53" s="97" t="s">
        <v>87</v>
      </c>
      <c r="C53" s="95">
        <v>6</v>
      </c>
      <c r="D53" s="95">
        <v>0</v>
      </c>
      <c r="E53" s="95">
        <v>0</v>
      </c>
      <c r="G53" s="108">
        <v>15</v>
      </c>
      <c r="H53" s="110" t="s">
        <v>179</v>
      </c>
      <c r="I53" s="180"/>
    </row>
    <row r="54" spans="1:9" x14ac:dyDescent="0.25">
      <c r="A54" s="97" t="s">
        <v>91</v>
      </c>
      <c r="B54" s="97" t="s">
        <v>90</v>
      </c>
      <c r="C54" s="95">
        <v>6</v>
      </c>
      <c r="D54" s="95">
        <v>0</v>
      </c>
      <c r="E54" s="95">
        <v>0</v>
      </c>
      <c r="G54" s="108">
        <v>15</v>
      </c>
      <c r="H54" s="110" t="s">
        <v>179</v>
      </c>
      <c r="I54" s="180"/>
    </row>
    <row r="55" spans="1:9" x14ac:dyDescent="0.25">
      <c r="A55" s="97" t="s">
        <v>93</v>
      </c>
      <c r="B55" s="97" t="s">
        <v>92</v>
      </c>
      <c r="C55" s="95">
        <v>6</v>
      </c>
      <c r="D55" s="95">
        <v>0</v>
      </c>
      <c r="E55" s="95">
        <v>0</v>
      </c>
      <c r="G55" s="108">
        <v>15</v>
      </c>
      <c r="H55" s="110" t="s">
        <v>179</v>
      </c>
      <c r="I55" s="180"/>
    </row>
    <row r="56" spans="1:9" x14ac:dyDescent="0.25">
      <c r="A56" s="97" t="s">
        <v>95</v>
      </c>
      <c r="B56" s="97" t="s">
        <v>96</v>
      </c>
      <c r="C56" s="95">
        <v>6</v>
      </c>
      <c r="D56" s="95">
        <v>0</v>
      </c>
      <c r="E56" s="95">
        <v>0</v>
      </c>
      <c r="G56" s="108">
        <v>15</v>
      </c>
      <c r="H56" s="110" t="s">
        <v>179</v>
      </c>
      <c r="I56" s="180"/>
    </row>
    <row r="57" spans="1:9" x14ac:dyDescent="0.25">
      <c r="A57" s="97" t="s">
        <v>98</v>
      </c>
      <c r="B57" s="97" t="s">
        <v>97</v>
      </c>
      <c r="C57" s="95">
        <v>4</v>
      </c>
      <c r="D57" s="95">
        <v>0</v>
      </c>
      <c r="E57" s="95">
        <v>0</v>
      </c>
      <c r="G57" s="108">
        <v>15</v>
      </c>
      <c r="H57" s="110" t="s">
        <v>179</v>
      </c>
      <c r="I57" s="180"/>
    </row>
    <row r="58" spans="1:9" x14ac:dyDescent="0.25">
      <c r="A58" s="97" t="s">
        <v>99</v>
      </c>
      <c r="B58" s="97" t="s">
        <v>100</v>
      </c>
      <c r="C58" s="95">
        <v>6</v>
      </c>
      <c r="D58" s="95">
        <v>0</v>
      </c>
      <c r="E58" s="95">
        <v>0</v>
      </c>
      <c r="G58" s="108">
        <v>15</v>
      </c>
      <c r="H58" s="110" t="s">
        <v>179</v>
      </c>
      <c r="I58" s="180"/>
    </row>
    <row r="59" spans="1:9" x14ac:dyDescent="0.25">
      <c r="A59" s="97" t="s">
        <v>102</v>
      </c>
      <c r="B59" s="97" t="s">
        <v>101</v>
      </c>
      <c r="C59" s="95">
        <v>8</v>
      </c>
      <c r="D59" s="95">
        <v>0</v>
      </c>
      <c r="E59" s="95">
        <v>0</v>
      </c>
      <c r="G59" s="108">
        <v>15</v>
      </c>
      <c r="H59" s="110" t="s">
        <v>179</v>
      </c>
      <c r="I59" s="180"/>
    </row>
    <row r="60" spans="1:9" x14ac:dyDescent="0.25">
      <c r="A60" s="97" t="s">
        <v>104</v>
      </c>
      <c r="B60" s="97" t="s">
        <v>105</v>
      </c>
      <c r="C60" s="95">
        <v>6</v>
      </c>
      <c r="D60" s="95">
        <v>0</v>
      </c>
      <c r="E60" s="95">
        <v>0</v>
      </c>
      <c r="G60" s="108">
        <v>15</v>
      </c>
      <c r="H60" s="110" t="s">
        <v>179</v>
      </c>
      <c r="I60" s="180"/>
    </row>
    <row r="61" spans="1:9" x14ac:dyDescent="0.25">
      <c r="A61" s="97" t="s">
        <v>108</v>
      </c>
      <c r="B61" s="97" t="s">
        <v>107</v>
      </c>
      <c r="C61" s="95">
        <v>8</v>
      </c>
      <c r="D61" s="95">
        <v>0</v>
      </c>
      <c r="E61" s="95">
        <v>0</v>
      </c>
      <c r="G61" s="108">
        <v>15</v>
      </c>
      <c r="H61" s="110" t="s">
        <v>179</v>
      </c>
      <c r="I61" s="180"/>
    </row>
    <row r="62" spans="1:9" x14ac:dyDescent="0.25">
      <c r="A62" s="97" t="s">
        <v>110</v>
      </c>
      <c r="B62" s="97" t="s">
        <v>111</v>
      </c>
      <c r="C62" s="95">
        <v>4</v>
      </c>
      <c r="D62" s="95">
        <v>0</v>
      </c>
      <c r="E62" s="95">
        <v>0</v>
      </c>
      <c r="G62" s="108">
        <v>15</v>
      </c>
      <c r="H62" s="110" t="s">
        <v>179</v>
      </c>
      <c r="I62" s="181"/>
    </row>
    <row r="63" spans="1:9" ht="13" x14ac:dyDescent="0.25">
      <c r="A63" s="182" t="s">
        <v>120</v>
      </c>
      <c r="B63" s="182"/>
      <c r="C63" s="94">
        <v>70</v>
      </c>
      <c r="D63" s="94">
        <v>0</v>
      </c>
      <c r="E63" s="94">
        <v>0</v>
      </c>
    </row>
    <row r="64" spans="1:9" x14ac:dyDescent="0.25">
      <c r="A64" s="99"/>
      <c r="B64" s="99"/>
      <c r="C64" s="101"/>
      <c r="D64" s="101"/>
      <c r="E64" s="101"/>
    </row>
    <row r="65" spans="1:9" ht="13" x14ac:dyDescent="0.25">
      <c r="A65" s="107">
        <v>6</v>
      </c>
      <c r="B65" s="186" t="s">
        <v>163</v>
      </c>
      <c r="C65" s="187"/>
      <c r="D65" s="187"/>
      <c r="E65" s="188"/>
    </row>
    <row r="66" spans="1:9" ht="26" x14ac:dyDescent="0.25">
      <c r="A66" s="97" t="s">
        <v>119</v>
      </c>
      <c r="B66" s="97" t="s">
        <v>118</v>
      </c>
      <c r="C66" s="94" t="s">
        <v>114</v>
      </c>
      <c r="D66" s="94" t="s">
        <v>115</v>
      </c>
      <c r="E66" s="94" t="s">
        <v>122</v>
      </c>
      <c r="G66" s="94" t="s">
        <v>173</v>
      </c>
      <c r="H66" s="94" t="s">
        <v>174</v>
      </c>
      <c r="I66" s="94" t="s">
        <v>175</v>
      </c>
    </row>
    <row r="67" spans="1:9" x14ac:dyDescent="0.25">
      <c r="A67" s="97" t="s">
        <v>164</v>
      </c>
      <c r="B67" s="97" t="s">
        <v>166</v>
      </c>
      <c r="C67" s="93">
        <v>70</v>
      </c>
      <c r="D67" s="93">
        <v>0</v>
      </c>
      <c r="E67" s="93">
        <v>0</v>
      </c>
      <c r="G67" s="108" t="s">
        <v>180</v>
      </c>
      <c r="H67" s="112" t="s">
        <v>181</v>
      </c>
      <c r="I67" s="112"/>
    </row>
    <row r="68" spans="1:9" x14ac:dyDescent="0.25">
      <c r="A68" s="97" t="s">
        <v>165</v>
      </c>
      <c r="B68" s="97" t="s">
        <v>167</v>
      </c>
      <c r="C68" s="93">
        <v>70</v>
      </c>
      <c r="D68" s="93">
        <v>0</v>
      </c>
      <c r="E68" s="93">
        <v>0</v>
      </c>
      <c r="G68" s="108" t="s">
        <v>180</v>
      </c>
      <c r="H68" s="112" t="s">
        <v>181</v>
      </c>
      <c r="I68" s="112"/>
    </row>
    <row r="69" spans="1:9" ht="13" x14ac:dyDescent="0.25">
      <c r="A69" s="178" t="s">
        <v>120</v>
      </c>
      <c r="B69" s="178"/>
      <c r="C69" s="93">
        <v>70</v>
      </c>
      <c r="D69" s="93">
        <v>0</v>
      </c>
      <c r="E69" s="93">
        <v>0</v>
      </c>
    </row>
    <row r="73" spans="1:9" ht="13" x14ac:dyDescent="0.3">
      <c r="C73" s="113" t="s">
        <v>182</v>
      </c>
      <c r="D73" s="113" t="s">
        <v>183</v>
      </c>
      <c r="E73" s="113" t="s">
        <v>184</v>
      </c>
      <c r="F73" s="113" t="s">
        <v>185</v>
      </c>
      <c r="G73" s="113" t="s">
        <v>186</v>
      </c>
    </row>
    <row r="74" spans="1:9" x14ac:dyDescent="0.25">
      <c r="C74" s="102" t="s">
        <v>187</v>
      </c>
      <c r="D74" s="114">
        <v>8</v>
      </c>
      <c r="E74" s="114">
        <v>15</v>
      </c>
      <c r="F74" s="114">
        <f>D74*E74</f>
        <v>120</v>
      </c>
      <c r="G74" s="114">
        <f>F74/60</f>
        <v>2</v>
      </c>
    </row>
    <row r="75" spans="1:9" x14ac:dyDescent="0.25">
      <c r="C75" s="102" t="s">
        <v>188</v>
      </c>
      <c r="D75" s="114">
        <v>8</v>
      </c>
      <c r="E75" s="114">
        <v>15</v>
      </c>
      <c r="F75" s="114">
        <f t="shared" ref="F75:F79" si="0">D75*E75</f>
        <v>120</v>
      </c>
      <c r="G75" s="114">
        <f t="shared" ref="G75:G79" si="1">F75/60</f>
        <v>2</v>
      </c>
    </row>
    <row r="76" spans="1:9" x14ac:dyDescent="0.25">
      <c r="C76" s="102" t="s">
        <v>189</v>
      </c>
      <c r="D76" s="114">
        <v>7</v>
      </c>
      <c r="E76" s="114">
        <v>15</v>
      </c>
      <c r="F76" s="114">
        <f t="shared" si="0"/>
        <v>105</v>
      </c>
      <c r="G76" s="114">
        <f t="shared" si="1"/>
        <v>1.75</v>
      </c>
    </row>
    <row r="77" spans="1:9" x14ac:dyDescent="0.25">
      <c r="C77" s="102" t="s">
        <v>190</v>
      </c>
      <c r="D77" s="114">
        <v>7</v>
      </c>
      <c r="E77" s="114">
        <v>15</v>
      </c>
      <c r="F77" s="114">
        <f t="shared" si="0"/>
        <v>105</v>
      </c>
      <c r="G77" s="114">
        <f t="shared" si="1"/>
        <v>1.75</v>
      </c>
    </row>
    <row r="78" spans="1:9" x14ac:dyDescent="0.25">
      <c r="C78" s="102" t="s">
        <v>191</v>
      </c>
      <c r="D78" s="114">
        <v>12</v>
      </c>
      <c r="E78" s="114">
        <v>15</v>
      </c>
      <c r="F78" s="114">
        <f t="shared" si="0"/>
        <v>180</v>
      </c>
      <c r="G78" s="114">
        <f t="shared" si="1"/>
        <v>3</v>
      </c>
    </row>
    <row r="79" spans="1:9" x14ac:dyDescent="0.25">
      <c r="C79" s="115" t="s">
        <v>192</v>
      </c>
      <c r="D79" s="116">
        <v>2</v>
      </c>
      <c r="E79" s="116">
        <v>0</v>
      </c>
      <c r="F79" s="116">
        <f t="shared" si="0"/>
        <v>0</v>
      </c>
      <c r="G79" s="116">
        <f t="shared" si="1"/>
        <v>0</v>
      </c>
    </row>
    <row r="80" spans="1:9" ht="13" x14ac:dyDescent="0.3">
      <c r="D80" s="117">
        <f>SUM(D74:D79)</f>
        <v>44</v>
      </c>
      <c r="E80" s="117" t="s">
        <v>180</v>
      </c>
      <c r="F80" s="117">
        <f>SUM(F74:F79)</f>
        <v>630</v>
      </c>
      <c r="G80" s="117">
        <f>SUM(G74:G79)</f>
        <v>10.5</v>
      </c>
    </row>
    <row r="81" spans="2:7" x14ac:dyDescent="0.25">
      <c r="D81" s="114"/>
      <c r="E81" s="114"/>
      <c r="F81" s="114"/>
      <c r="G81" s="114"/>
    </row>
    <row r="82" spans="2:7" x14ac:dyDescent="0.25">
      <c r="D82" s="114"/>
      <c r="E82" s="114"/>
      <c r="F82" s="114" t="s">
        <v>193</v>
      </c>
      <c r="G82" s="114">
        <f>G80/3</f>
        <v>3.5</v>
      </c>
    </row>
    <row r="83" spans="2:7" x14ac:dyDescent="0.25">
      <c r="D83" s="114"/>
      <c r="E83" s="114"/>
      <c r="F83" s="114" t="s">
        <v>194</v>
      </c>
      <c r="G83" s="114">
        <f>G80/4</f>
        <v>2.625</v>
      </c>
    </row>
    <row r="85" spans="2:7" ht="13" x14ac:dyDescent="0.3">
      <c r="C85" s="113" t="s">
        <v>195</v>
      </c>
      <c r="D85" s="113" t="s">
        <v>185</v>
      </c>
      <c r="E85" s="113" t="s">
        <v>186</v>
      </c>
    </row>
    <row r="86" spans="2:7" x14ac:dyDescent="0.25">
      <c r="C86" s="118" t="s">
        <v>196</v>
      </c>
      <c r="D86">
        <f>SUM(G5:G12,G17:G18)</f>
        <v>150</v>
      </c>
      <c r="E86">
        <f>D86/60</f>
        <v>2.5</v>
      </c>
    </row>
    <row r="87" spans="2:7" x14ac:dyDescent="0.25">
      <c r="C87" s="119" t="s">
        <v>197</v>
      </c>
      <c r="D87">
        <f>SUM(G19:G24,G29:G32)</f>
        <v>150</v>
      </c>
      <c r="E87">
        <f t="shared" ref="E87:E89" si="2">D87/60</f>
        <v>2.5</v>
      </c>
    </row>
    <row r="88" spans="2:7" x14ac:dyDescent="0.25">
      <c r="C88" s="118" t="s">
        <v>198</v>
      </c>
      <c r="D88">
        <f>SUM(G33:G35,G40:G46)</f>
        <v>150</v>
      </c>
      <c r="E88">
        <f t="shared" si="2"/>
        <v>2.5</v>
      </c>
    </row>
    <row r="89" spans="2:7" x14ac:dyDescent="0.25">
      <c r="C89" s="120" t="s">
        <v>199</v>
      </c>
      <c r="D89" s="121">
        <f>SUM(G51:G62)</f>
        <v>180</v>
      </c>
      <c r="E89" s="121">
        <f t="shared" si="2"/>
        <v>3</v>
      </c>
    </row>
    <row r="90" spans="2:7" ht="13" x14ac:dyDescent="0.3">
      <c r="C90"/>
      <c r="D90" s="122">
        <f>SUM(D86:D89)</f>
        <v>630</v>
      </c>
      <c r="E90" s="122">
        <f>SUM(E86:E89)</f>
        <v>10.5</v>
      </c>
    </row>
    <row r="91" spans="2:7" x14ac:dyDescent="0.25">
      <c r="C91"/>
      <c r="D91"/>
      <c r="E91"/>
    </row>
    <row r="96" spans="2:7" ht="13" x14ac:dyDescent="0.3">
      <c r="B96" s="130"/>
      <c r="C96" s="134" t="s">
        <v>214</v>
      </c>
      <c r="D96" s="134" t="s">
        <v>215</v>
      </c>
    </row>
    <row r="97" spans="2:4" x14ac:dyDescent="0.25">
      <c r="B97" s="130" t="s">
        <v>25</v>
      </c>
      <c r="C97" s="131">
        <v>46</v>
      </c>
      <c r="D97" s="132">
        <f>C97/$C$103</f>
        <v>0.16546762589928057</v>
      </c>
    </row>
    <row r="98" spans="2:4" x14ac:dyDescent="0.25">
      <c r="B98" s="130" t="s">
        <v>40</v>
      </c>
      <c r="C98" s="131">
        <v>50</v>
      </c>
      <c r="D98" s="132">
        <f t="shared" ref="D98:D103" si="3">C98/$C$103</f>
        <v>0.17985611510791366</v>
      </c>
    </row>
    <row r="99" spans="2:4" x14ac:dyDescent="0.25">
      <c r="B99" s="130" t="s">
        <v>58</v>
      </c>
      <c r="C99" s="131">
        <v>50</v>
      </c>
      <c r="D99" s="132">
        <f t="shared" si="3"/>
        <v>0.17985611510791366</v>
      </c>
    </row>
    <row r="100" spans="2:4" x14ac:dyDescent="0.25">
      <c r="B100" s="130" t="s">
        <v>70</v>
      </c>
      <c r="C100" s="131">
        <v>40</v>
      </c>
      <c r="D100" s="132">
        <f t="shared" si="3"/>
        <v>0.14388489208633093</v>
      </c>
    </row>
    <row r="101" spans="2:4" x14ac:dyDescent="0.25">
      <c r="B101" s="130" t="s">
        <v>82</v>
      </c>
      <c r="C101" s="131">
        <v>66</v>
      </c>
      <c r="D101" s="132">
        <f t="shared" si="3"/>
        <v>0.23741007194244604</v>
      </c>
    </row>
    <row r="102" spans="2:4" x14ac:dyDescent="0.25">
      <c r="B102" s="130" t="s">
        <v>204</v>
      </c>
      <c r="C102" s="131">
        <v>26</v>
      </c>
      <c r="D102" s="132">
        <f t="shared" si="3"/>
        <v>9.3525179856115109E-2</v>
      </c>
    </row>
    <row r="103" spans="2:4" ht="13" x14ac:dyDescent="0.3">
      <c r="B103" s="133" t="s">
        <v>142</v>
      </c>
      <c r="C103" s="134">
        <v>278</v>
      </c>
      <c r="D103" s="135">
        <f t="shared" si="3"/>
        <v>1</v>
      </c>
    </row>
  </sheetData>
  <mergeCells count="19">
    <mergeCell ref="B38:E38"/>
    <mergeCell ref="B3:E3"/>
    <mergeCell ref="I5:I12"/>
    <mergeCell ref="A13:B13"/>
    <mergeCell ref="B15:E15"/>
    <mergeCell ref="I17:I18"/>
    <mergeCell ref="I19:I24"/>
    <mergeCell ref="A25:B25"/>
    <mergeCell ref="B27:E27"/>
    <mergeCell ref="I29:I32"/>
    <mergeCell ref="I33:I35"/>
    <mergeCell ref="A36:B36"/>
    <mergeCell ref="A69:B69"/>
    <mergeCell ref="I40:I46"/>
    <mergeCell ref="A47:B47"/>
    <mergeCell ref="B49:E49"/>
    <mergeCell ref="I51:I62"/>
    <mergeCell ref="A63:B63"/>
    <mergeCell ref="B65:E65"/>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6:I38"/>
  <sheetViews>
    <sheetView tabSelected="1" zoomScaleNormal="100" zoomScaleSheetLayoutView="75" workbookViewId="0">
      <pane ySplit="11" topLeftCell="A12" activePane="bottomLeft" state="frozen"/>
      <selection pane="bottomLeft" activeCell="B7" sqref="B7"/>
    </sheetView>
  </sheetViews>
  <sheetFormatPr baseColWidth="10" defaultColWidth="11.453125" defaultRowHeight="12.5" x14ac:dyDescent="0.25"/>
  <cols>
    <col min="1" max="1" width="4.7265625" style="20" customWidth="1"/>
    <col min="2" max="2" width="70.7265625" style="20" customWidth="1"/>
    <col min="3" max="3" width="9.7265625" style="31" customWidth="1"/>
    <col min="4" max="5" width="9.7265625" style="20" customWidth="1"/>
    <col min="6" max="7" width="60.7265625" style="20" customWidth="1"/>
    <col min="8" max="9" width="30.7265625" style="20" customWidth="1"/>
    <col min="10" max="16384" width="11.453125" style="20"/>
  </cols>
  <sheetData>
    <row r="6" spans="1:9" ht="15.5" x14ac:dyDescent="0.35">
      <c r="B6" s="146"/>
      <c r="C6" s="146"/>
      <c r="D6" s="146"/>
      <c r="E6" s="146"/>
    </row>
    <row r="8" spans="1:9" ht="15.5" x14ac:dyDescent="0.35">
      <c r="A8" s="21"/>
      <c r="B8" s="22"/>
      <c r="C8" s="23"/>
      <c r="D8" s="23"/>
      <c r="E8" s="23"/>
    </row>
    <row r="9" spans="1:9" ht="15.5" x14ac:dyDescent="0.35">
      <c r="A9" s="21" t="s">
        <v>24</v>
      </c>
      <c r="B9" s="146" t="s">
        <v>25</v>
      </c>
      <c r="C9" s="146"/>
      <c r="D9" s="146"/>
      <c r="E9" s="146"/>
    </row>
    <row r="10" spans="1:9" x14ac:dyDescent="0.25">
      <c r="A10" s="148" t="s">
        <v>42</v>
      </c>
      <c r="B10" s="148"/>
      <c r="C10" s="148"/>
      <c r="D10" s="148"/>
      <c r="E10" s="148"/>
      <c r="F10" s="148"/>
      <c r="G10" s="148"/>
    </row>
    <row r="11" spans="1:9" ht="21" x14ac:dyDescent="0.25">
      <c r="A11" s="147" t="s">
        <v>23</v>
      </c>
      <c r="B11" s="147"/>
      <c r="C11" s="24" t="s">
        <v>114</v>
      </c>
      <c r="D11" s="25" t="s">
        <v>115</v>
      </c>
      <c r="E11" s="25" t="s">
        <v>122</v>
      </c>
      <c r="F11" s="25" t="s">
        <v>172</v>
      </c>
      <c r="G11" s="24" t="s">
        <v>140</v>
      </c>
      <c r="H11" s="24" t="s">
        <v>202</v>
      </c>
      <c r="I11" s="24" t="s">
        <v>203</v>
      </c>
    </row>
    <row r="12" spans="1:9" x14ac:dyDescent="0.25">
      <c r="A12" s="26" t="s">
        <v>26</v>
      </c>
      <c r="B12" s="143" t="s">
        <v>27</v>
      </c>
      <c r="C12" s="144"/>
      <c r="D12" s="144"/>
      <c r="E12" s="144"/>
      <c r="F12" s="144"/>
      <c r="G12" s="144"/>
      <c r="H12" s="144"/>
      <c r="I12" s="145"/>
    </row>
    <row r="13" spans="1:9" ht="190" x14ac:dyDescent="0.25">
      <c r="A13" s="27"/>
      <c r="B13" s="84" t="s">
        <v>146</v>
      </c>
      <c r="C13" s="4">
        <v>10</v>
      </c>
      <c r="D13" s="4"/>
      <c r="E13" s="4"/>
      <c r="F13" s="28"/>
      <c r="G13" s="28"/>
      <c r="H13" s="124"/>
      <c r="I13" s="124"/>
    </row>
    <row r="14" spans="1:9" s="30" customFormat="1" x14ac:dyDescent="0.25">
      <c r="A14" s="26" t="s">
        <v>2</v>
      </c>
      <c r="B14" s="143" t="s">
        <v>28</v>
      </c>
      <c r="C14" s="144"/>
      <c r="D14" s="144"/>
      <c r="E14" s="144"/>
      <c r="F14" s="144"/>
      <c r="G14" s="144"/>
      <c r="H14" s="144"/>
      <c r="I14" s="145"/>
    </row>
    <row r="15" spans="1:9" s="30" customFormat="1" ht="80" x14ac:dyDescent="0.25">
      <c r="A15" s="27"/>
      <c r="B15" s="85" t="s">
        <v>147</v>
      </c>
      <c r="C15" s="4">
        <v>4</v>
      </c>
      <c r="D15" s="4"/>
      <c r="E15" s="4"/>
      <c r="F15" s="28"/>
      <c r="G15" s="28"/>
      <c r="H15" s="125"/>
      <c r="I15" s="125"/>
    </row>
    <row r="16" spans="1:9" s="30" customFormat="1" x14ac:dyDescent="0.25">
      <c r="A16" s="26" t="s">
        <v>10</v>
      </c>
      <c r="B16" s="143" t="s">
        <v>30</v>
      </c>
      <c r="C16" s="144"/>
      <c r="D16" s="144"/>
      <c r="E16" s="144"/>
      <c r="F16" s="144"/>
      <c r="G16" s="144"/>
      <c r="H16" s="144"/>
      <c r="I16" s="145"/>
    </row>
    <row r="17" spans="1:9" s="30" customFormat="1" ht="100" x14ac:dyDescent="0.25">
      <c r="A17" s="27"/>
      <c r="B17" s="28" t="s">
        <v>29</v>
      </c>
      <c r="C17" s="4">
        <v>6</v>
      </c>
      <c r="D17" s="4"/>
      <c r="E17" s="4"/>
      <c r="F17" s="28"/>
      <c r="G17" s="28"/>
      <c r="H17" s="125"/>
      <c r="I17" s="125"/>
    </row>
    <row r="18" spans="1:9" s="30" customFormat="1" x14ac:dyDescent="0.25">
      <c r="A18" s="86" t="s">
        <v>11</v>
      </c>
      <c r="B18" s="149" t="s">
        <v>145</v>
      </c>
      <c r="C18" s="150"/>
      <c r="D18" s="150"/>
      <c r="E18" s="150"/>
      <c r="F18" s="150"/>
      <c r="G18" s="150"/>
      <c r="H18" s="150"/>
      <c r="I18" s="151"/>
    </row>
    <row r="19" spans="1:9" s="30" customFormat="1" ht="112" customHeight="1" x14ac:dyDescent="0.25">
      <c r="A19" s="87"/>
      <c r="B19" s="85" t="s">
        <v>200</v>
      </c>
      <c r="C19" s="88">
        <v>8</v>
      </c>
      <c r="D19" s="88"/>
      <c r="E19" s="88"/>
      <c r="F19" s="85"/>
      <c r="G19" s="85"/>
      <c r="H19" s="126"/>
      <c r="I19" s="126"/>
    </row>
    <row r="20" spans="1:9" s="30" customFormat="1" x14ac:dyDescent="0.25">
      <c r="A20" s="26" t="s">
        <v>31</v>
      </c>
      <c r="B20" s="143" t="s">
        <v>33</v>
      </c>
      <c r="C20" s="144"/>
      <c r="D20" s="144"/>
      <c r="E20" s="144"/>
      <c r="F20" s="144"/>
      <c r="G20" s="144"/>
      <c r="H20" s="144"/>
      <c r="I20" s="145"/>
    </row>
    <row r="21" spans="1:9" s="30" customFormat="1" ht="112.5" customHeight="1" x14ac:dyDescent="0.25">
      <c r="A21" s="27"/>
      <c r="B21" s="28" t="s">
        <v>34</v>
      </c>
      <c r="C21" s="4">
        <v>6</v>
      </c>
      <c r="D21" s="4"/>
      <c r="E21" s="4"/>
      <c r="F21" s="28"/>
      <c r="G21" s="28"/>
      <c r="H21" s="124"/>
      <c r="I21" s="124"/>
    </row>
    <row r="22" spans="1:9" s="30" customFormat="1" x14ac:dyDescent="0.25">
      <c r="A22" s="26" t="s">
        <v>32</v>
      </c>
      <c r="B22" s="143" t="s">
        <v>36</v>
      </c>
      <c r="C22" s="144"/>
      <c r="D22" s="144"/>
      <c r="E22" s="144"/>
      <c r="F22" s="144"/>
      <c r="G22" s="144"/>
      <c r="H22" s="144"/>
      <c r="I22" s="145"/>
    </row>
    <row r="23" spans="1:9" s="30" customFormat="1" ht="100" x14ac:dyDescent="0.25">
      <c r="A23" s="27"/>
      <c r="B23" s="28" t="s">
        <v>37</v>
      </c>
      <c r="C23" s="4">
        <v>6</v>
      </c>
      <c r="D23" s="4"/>
      <c r="E23" s="4"/>
      <c r="F23" s="28"/>
      <c r="G23" s="28"/>
      <c r="H23" s="125"/>
      <c r="I23" s="125"/>
    </row>
    <row r="24" spans="1:9" s="30" customFormat="1" x14ac:dyDescent="0.25">
      <c r="A24" s="26" t="s">
        <v>35</v>
      </c>
      <c r="B24" s="143" t="s">
        <v>39</v>
      </c>
      <c r="C24" s="144"/>
      <c r="D24" s="144"/>
      <c r="E24" s="144"/>
      <c r="F24" s="144"/>
      <c r="G24" s="144"/>
      <c r="H24" s="144"/>
      <c r="I24" s="145"/>
    </row>
    <row r="25" spans="1:9" s="30" customFormat="1" ht="100" x14ac:dyDescent="0.25">
      <c r="A25" s="27"/>
      <c r="B25" s="28" t="s">
        <v>148</v>
      </c>
      <c r="C25" s="4">
        <v>6</v>
      </c>
      <c r="D25" s="4"/>
      <c r="E25" s="4"/>
      <c r="F25" s="28"/>
      <c r="G25" s="28"/>
      <c r="H25" s="27"/>
      <c r="I25" s="27"/>
    </row>
    <row r="29" spans="1:9" x14ac:dyDescent="0.25">
      <c r="A29" s="32"/>
      <c r="B29" s="32" t="s">
        <v>116</v>
      </c>
      <c r="C29" s="33"/>
      <c r="D29" s="32"/>
      <c r="E29" s="32"/>
    </row>
    <row r="30" spans="1:9" ht="21" x14ac:dyDescent="0.25">
      <c r="A30" s="34" t="s">
        <v>119</v>
      </c>
      <c r="B30" s="34" t="s">
        <v>118</v>
      </c>
      <c r="C30" s="24" t="s">
        <v>114</v>
      </c>
      <c r="D30" s="35" t="s">
        <v>139</v>
      </c>
      <c r="E30" s="35" t="s">
        <v>122</v>
      </c>
    </row>
    <row r="31" spans="1:9" x14ac:dyDescent="0.25">
      <c r="A31" s="36" t="str">
        <f>+A12</f>
        <v>1.1</v>
      </c>
      <c r="B31" s="36" t="str">
        <f>+B12</f>
        <v>Estrategia y concepto energético</v>
      </c>
      <c r="C31" s="37">
        <f>+C13</f>
        <v>10</v>
      </c>
      <c r="D31" s="37">
        <f>+D13</f>
        <v>0</v>
      </c>
      <c r="E31" s="37">
        <f>+E13</f>
        <v>0</v>
      </c>
    </row>
    <row r="32" spans="1:9" x14ac:dyDescent="0.25">
      <c r="A32" s="36" t="str">
        <f>+A14</f>
        <v>1.2</v>
      </c>
      <c r="B32" s="36" t="str">
        <f>+B14</f>
        <v>Evaluación de los efectos del cambio climático</v>
      </c>
      <c r="C32" s="37">
        <f>+C15</f>
        <v>4</v>
      </c>
      <c r="D32" s="37">
        <f>+D15</f>
        <v>0</v>
      </c>
      <c r="E32" s="37">
        <f>+E15</f>
        <v>0</v>
      </c>
    </row>
    <row r="33" spans="1:5" x14ac:dyDescent="0.25">
      <c r="A33" s="36" t="str">
        <f>+A16</f>
        <v>1.3</v>
      </c>
      <c r="B33" s="36" t="str">
        <f>+B16</f>
        <v>Concepto de residuos</v>
      </c>
      <c r="C33" s="37">
        <f>+C17</f>
        <v>6</v>
      </c>
      <c r="D33" s="37">
        <f>+D17</f>
        <v>0</v>
      </c>
      <c r="E33" s="37">
        <f>+E17</f>
        <v>0</v>
      </c>
    </row>
    <row r="34" spans="1:5" x14ac:dyDescent="0.25">
      <c r="A34" s="36" t="str">
        <f>+A18</f>
        <v>1.4</v>
      </c>
      <c r="B34" s="36" t="str">
        <f>+B18</f>
        <v>Información territorial</v>
      </c>
      <c r="C34" s="37">
        <f>+C19</f>
        <v>8</v>
      </c>
      <c r="D34" s="37">
        <f>+D19</f>
        <v>0</v>
      </c>
      <c r="E34" s="37">
        <f>+E19</f>
        <v>0</v>
      </c>
    </row>
    <row r="35" spans="1:5" x14ac:dyDescent="0.25">
      <c r="A35" s="36" t="str">
        <f>+A20</f>
        <v>1.5</v>
      </c>
      <c r="B35" s="36" t="str">
        <f>+B20</f>
        <v xml:space="preserve">Instrumentos de regulación de terrenos </v>
      </c>
      <c r="C35" s="37">
        <f>+C21</f>
        <v>6</v>
      </c>
      <c r="D35" s="37">
        <f t="shared" ref="D35:E35" si="0">+D21</f>
        <v>0</v>
      </c>
      <c r="E35" s="37">
        <f t="shared" si="0"/>
        <v>0</v>
      </c>
    </row>
    <row r="36" spans="1:5" x14ac:dyDescent="0.25">
      <c r="A36" s="36" t="str">
        <f>+A22</f>
        <v>1.6</v>
      </c>
      <c r="B36" s="36" t="str">
        <f>+B22</f>
        <v xml:space="preserve">Desarrollo urbano y rural innovador en terrenos municipales </v>
      </c>
      <c r="C36" s="37">
        <f>+C23</f>
        <v>6</v>
      </c>
      <c r="D36" s="37">
        <f t="shared" ref="D36:E36" si="1">+D23</f>
        <v>0</v>
      </c>
      <c r="E36" s="37">
        <f t="shared" si="1"/>
        <v>0</v>
      </c>
    </row>
    <row r="37" spans="1:5" x14ac:dyDescent="0.25">
      <c r="A37" s="36" t="str">
        <f>+A24</f>
        <v>1.7</v>
      </c>
      <c r="B37" s="36" t="str">
        <f>+B24</f>
        <v xml:space="preserve">Apoyo e incorporación de criterios energéticos para la aprobación de edificios </v>
      </c>
      <c r="C37" s="37">
        <f>+C25</f>
        <v>6</v>
      </c>
      <c r="D37" s="37">
        <f t="shared" ref="D37:E37" si="2">+D25</f>
        <v>0</v>
      </c>
      <c r="E37" s="37">
        <f t="shared" si="2"/>
        <v>0</v>
      </c>
    </row>
    <row r="38" spans="1:5" x14ac:dyDescent="0.25">
      <c r="B38" s="29" t="s">
        <v>120</v>
      </c>
      <c r="C38" s="38">
        <f>+SUM(C31:C37)</f>
        <v>46</v>
      </c>
      <c r="D38" s="38">
        <f>+SUM(D31:D37)</f>
        <v>0</v>
      </c>
      <c r="E38" s="38">
        <f>+SUM(E31:E37)</f>
        <v>0</v>
      </c>
    </row>
  </sheetData>
  <mergeCells count="11">
    <mergeCell ref="B24:I24"/>
    <mergeCell ref="B6:E6"/>
    <mergeCell ref="B9:E9"/>
    <mergeCell ref="A11:B11"/>
    <mergeCell ref="A10:G10"/>
    <mergeCell ref="B12:I12"/>
    <mergeCell ref="B14:I14"/>
    <mergeCell ref="B16:I16"/>
    <mergeCell ref="B18:I18"/>
    <mergeCell ref="B20:I20"/>
    <mergeCell ref="B22:I22"/>
  </mergeCells>
  <phoneticPr fontId="9" type="noConversion"/>
  <pageMargins left="0.25" right="0.25" top="0.75" bottom="0.75" header="0.3" footer="0.3"/>
  <pageSetup paperSize="300" scale="56" fitToHeight="2" orientation="landscape" r:id="rId1"/>
  <rowBreaks count="4" manualBreakCount="4">
    <brk id="13" max="16383" man="1"/>
    <brk id="15" max="16383" man="1"/>
    <brk id="21" max="6" man="1"/>
    <brk id="2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0"/>
  <sheetViews>
    <sheetView zoomScaleNormal="100" zoomScaleSheetLayoutView="50" workbookViewId="0">
      <selection activeCell="B13" sqref="B13"/>
    </sheetView>
  </sheetViews>
  <sheetFormatPr baseColWidth="10" defaultColWidth="11.453125" defaultRowHeight="13" x14ac:dyDescent="0.3"/>
  <cols>
    <col min="1" max="1" width="4.7265625" style="42" customWidth="1"/>
    <col min="2" max="2" width="70.7265625" style="43" customWidth="1"/>
    <col min="3" max="3" width="9.7265625" style="53" customWidth="1"/>
    <col min="4" max="5" width="9.7265625" style="43" customWidth="1"/>
    <col min="6" max="7" width="60.7265625" style="43" customWidth="1"/>
    <col min="8" max="9" width="30.7265625" style="43" customWidth="1"/>
    <col min="10" max="16384" width="11.453125" style="43"/>
  </cols>
  <sheetData>
    <row r="1" spans="1:9" s="41" customFormat="1" x14ac:dyDescent="0.3">
      <c r="A1" s="39"/>
      <c r="B1" s="40"/>
      <c r="C1" s="39"/>
      <c r="D1" s="39"/>
      <c r="E1" s="39"/>
    </row>
    <row r="2" spans="1:9" s="41" customFormat="1" x14ac:dyDescent="0.3">
      <c r="A2" s="39"/>
      <c r="B2" s="40"/>
      <c r="C2" s="39"/>
      <c r="D2" s="39"/>
      <c r="E2" s="39"/>
    </row>
    <row r="3" spans="1:9" s="41" customFormat="1" x14ac:dyDescent="0.3">
      <c r="A3" s="39"/>
      <c r="B3" s="40"/>
      <c r="C3" s="39"/>
      <c r="D3" s="39"/>
      <c r="E3" s="39"/>
    </row>
    <row r="4" spans="1:9" s="41" customFormat="1" x14ac:dyDescent="0.3">
      <c r="A4" s="39"/>
      <c r="B4" s="40"/>
      <c r="C4" s="39"/>
      <c r="D4" s="39"/>
      <c r="E4" s="39"/>
    </row>
    <row r="5" spans="1:9" s="41" customFormat="1" x14ac:dyDescent="0.3">
      <c r="A5" s="39"/>
      <c r="B5" s="40"/>
      <c r="C5" s="39"/>
      <c r="D5" s="39"/>
      <c r="E5" s="39"/>
    </row>
    <row r="6" spans="1:9" s="41" customFormat="1" x14ac:dyDescent="0.3">
      <c r="A6" s="39"/>
      <c r="B6" s="32"/>
      <c r="C6" s="31"/>
      <c r="D6" s="20"/>
      <c r="E6" s="20"/>
    </row>
    <row r="7" spans="1:9" ht="15.5" x14ac:dyDescent="0.35">
      <c r="B7" s="155"/>
      <c r="C7" s="155"/>
      <c r="D7" s="155"/>
      <c r="E7" s="155"/>
    </row>
    <row r="8" spans="1:9" ht="15.5" x14ac:dyDescent="0.35">
      <c r="B8" s="44"/>
      <c r="C8" s="44"/>
      <c r="D8" s="44"/>
      <c r="E8" s="44"/>
    </row>
    <row r="9" spans="1:9" ht="15.5" x14ac:dyDescent="0.35">
      <c r="A9" s="45" t="s">
        <v>12</v>
      </c>
      <c r="B9" s="156" t="s">
        <v>40</v>
      </c>
      <c r="C9" s="157"/>
      <c r="D9" s="157"/>
      <c r="E9" s="157"/>
    </row>
    <row r="10" spans="1:9" ht="12.5" x14ac:dyDescent="0.25">
      <c r="A10" s="159" t="s">
        <v>41</v>
      </c>
      <c r="B10" s="159"/>
      <c r="C10" s="159"/>
      <c r="D10" s="159"/>
      <c r="E10" s="159"/>
      <c r="F10" s="159"/>
      <c r="G10" s="159"/>
    </row>
    <row r="11" spans="1:9" ht="21" x14ac:dyDescent="0.25">
      <c r="A11" s="158" t="s">
        <v>23</v>
      </c>
      <c r="B11" s="158"/>
      <c r="C11" s="104" t="s">
        <v>114</v>
      </c>
      <c r="D11" s="105" t="s">
        <v>115</v>
      </c>
      <c r="E11" s="105" t="s">
        <v>122</v>
      </c>
      <c r="F11" s="25" t="s">
        <v>172</v>
      </c>
      <c r="G11" s="24" t="s">
        <v>140</v>
      </c>
      <c r="H11" s="24" t="s">
        <v>202</v>
      </c>
      <c r="I11" s="24" t="s">
        <v>203</v>
      </c>
    </row>
    <row r="12" spans="1:9" s="47" customFormat="1" ht="12.75" customHeight="1" x14ac:dyDescent="0.25">
      <c r="A12" s="46" t="s">
        <v>13</v>
      </c>
      <c r="B12" s="160" t="s">
        <v>170</v>
      </c>
      <c r="C12" s="161"/>
      <c r="D12" s="161"/>
      <c r="E12" s="161"/>
      <c r="F12" s="161"/>
      <c r="G12" s="161"/>
      <c r="H12" s="161"/>
      <c r="I12" s="162"/>
    </row>
    <row r="13" spans="1:9" s="47" customFormat="1" ht="90" x14ac:dyDescent="0.25">
      <c r="A13" s="48"/>
      <c r="B13" s="49" t="s">
        <v>149</v>
      </c>
      <c r="C13" s="50">
        <v>6</v>
      </c>
      <c r="D13" s="51"/>
      <c r="E13" s="50"/>
      <c r="F13" s="49"/>
      <c r="G13" s="49"/>
      <c r="H13" s="124"/>
      <c r="I13" s="124"/>
    </row>
    <row r="14" spans="1:9" s="47" customFormat="1" ht="12.5" x14ac:dyDescent="0.25">
      <c r="A14" s="46" t="s">
        <v>14</v>
      </c>
      <c r="B14" s="152" t="s">
        <v>43</v>
      </c>
      <c r="C14" s="153"/>
      <c r="D14" s="153"/>
      <c r="E14" s="153"/>
      <c r="F14" s="153"/>
      <c r="G14" s="153"/>
      <c r="H14" s="153"/>
      <c r="I14" s="154"/>
    </row>
    <row r="15" spans="1:9" s="47" customFormat="1" ht="90" customHeight="1" x14ac:dyDescent="0.25">
      <c r="A15" s="46"/>
      <c r="B15" s="49" t="s">
        <v>44</v>
      </c>
      <c r="C15" s="51">
        <v>2</v>
      </c>
      <c r="D15" s="51"/>
      <c r="E15" s="51"/>
      <c r="F15" s="49"/>
      <c r="G15" s="49"/>
      <c r="H15" s="125"/>
      <c r="I15" s="125"/>
    </row>
    <row r="16" spans="1:9" s="47" customFormat="1" ht="12.5" x14ac:dyDescent="0.25">
      <c r="A16" s="46" t="s">
        <v>16</v>
      </c>
      <c r="B16" s="152" t="s">
        <v>45</v>
      </c>
      <c r="C16" s="153"/>
      <c r="D16" s="153"/>
      <c r="E16" s="153"/>
      <c r="F16" s="153"/>
      <c r="G16" s="153"/>
      <c r="H16" s="153"/>
      <c r="I16" s="154"/>
    </row>
    <row r="17" spans="1:9" s="47" customFormat="1" ht="90" customHeight="1" x14ac:dyDescent="0.25">
      <c r="A17" s="46"/>
      <c r="B17" s="49" t="s">
        <v>46</v>
      </c>
      <c r="C17" s="50">
        <v>4</v>
      </c>
      <c r="D17" s="50"/>
      <c r="E17" s="50"/>
      <c r="F17" s="49"/>
      <c r="G17" s="49"/>
      <c r="H17" s="125"/>
      <c r="I17" s="125"/>
    </row>
    <row r="18" spans="1:9" s="47" customFormat="1" ht="12.5" x14ac:dyDescent="0.25">
      <c r="A18" s="46" t="s">
        <v>47</v>
      </c>
      <c r="B18" s="152" t="s">
        <v>48</v>
      </c>
      <c r="C18" s="153"/>
      <c r="D18" s="153"/>
      <c r="E18" s="153"/>
      <c r="F18" s="153"/>
      <c r="G18" s="153"/>
      <c r="H18" s="153"/>
      <c r="I18" s="154"/>
    </row>
    <row r="19" spans="1:9" s="47" customFormat="1" ht="90" customHeight="1" x14ac:dyDescent="0.25">
      <c r="A19" s="46"/>
      <c r="B19" s="49" t="s">
        <v>150</v>
      </c>
      <c r="C19" s="50">
        <v>6</v>
      </c>
      <c r="D19" s="50"/>
      <c r="E19" s="50"/>
      <c r="F19" s="49"/>
      <c r="G19" s="49"/>
      <c r="H19" s="126"/>
      <c r="I19" s="126"/>
    </row>
    <row r="20" spans="1:9" s="47" customFormat="1" ht="12.5" x14ac:dyDescent="0.25">
      <c r="A20" s="46" t="s">
        <v>49</v>
      </c>
      <c r="B20" s="152" t="s">
        <v>50</v>
      </c>
      <c r="C20" s="153"/>
      <c r="D20" s="153"/>
      <c r="E20" s="153"/>
      <c r="F20" s="153"/>
      <c r="G20" s="153"/>
      <c r="H20" s="153"/>
      <c r="I20" s="154"/>
    </row>
    <row r="21" spans="1:9" s="47" customFormat="1" ht="90" customHeight="1" x14ac:dyDescent="0.3">
      <c r="A21" s="52"/>
      <c r="B21" s="49" t="s">
        <v>151</v>
      </c>
      <c r="C21" s="50">
        <v>8</v>
      </c>
      <c r="D21" s="50"/>
      <c r="E21" s="50"/>
      <c r="F21" s="49"/>
      <c r="G21" s="49"/>
      <c r="H21" s="125"/>
      <c r="I21" s="125"/>
    </row>
    <row r="22" spans="1:9" s="47" customFormat="1" ht="12.5" x14ac:dyDescent="0.25">
      <c r="A22" s="46" t="s">
        <v>52</v>
      </c>
      <c r="B22" s="152" t="s">
        <v>206</v>
      </c>
      <c r="C22" s="153"/>
      <c r="D22" s="153"/>
      <c r="E22" s="153"/>
      <c r="F22" s="153"/>
      <c r="G22" s="153"/>
      <c r="H22" s="153"/>
      <c r="I22" s="154"/>
    </row>
    <row r="23" spans="1:9" s="47" customFormat="1" ht="90" customHeight="1" x14ac:dyDescent="0.25">
      <c r="A23" s="46"/>
      <c r="B23" s="49" t="s">
        <v>201</v>
      </c>
      <c r="C23" s="51">
        <v>10</v>
      </c>
      <c r="D23" s="50"/>
      <c r="E23" s="50"/>
      <c r="F23" s="49"/>
      <c r="G23" s="49"/>
      <c r="H23" s="124"/>
      <c r="I23" s="124"/>
    </row>
    <row r="24" spans="1:9" s="47" customFormat="1" ht="12.5" x14ac:dyDescent="0.25">
      <c r="A24" s="46" t="s">
        <v>53</v>
      </c>
      <c r="B24" s="152" t="s">
        <v>54</v>
      </c>
      <c r="C24" s="153"/>
      <c r="D24" s="153"/>
      <c r="E24" s="153"/>
      <c r="F24" s="153"/>
      <c r="G24" s="153"/>
      <c r="H24" s="153"/>
      <c r="I24" s="154"/>
    </row>
    <row r="25" spans="1:9" s="47" customFormat="1" ht="90" customHeight="1" x14ac:dyDescent="0.25">
      <c r="A25" s="46"/>
      <c r="B25" s="49" t="s">
        <v>152</v>
      </c>
      <c r="C25" s="51">
        <v>10</v>
      </c>
      <c r="D25" s="50"/>
      <c r="E25" s="50"/>
      <c r="F25" s="49"/>
      <c r="G25" s="49"/>
      <c r="H25" s="125"/>
      <c r="I25" s="125"/>
    </row>
    <row r="26" spans="1:9" s="47" customFormat="1" ht="12.5" x14ac:dyDescent="0.25">
      <c r="A26" s="46" t="s">
        <v>55</v>
      </c>
      <c r="B26" s="152" t="s">
        <v>56</v>
      </c>
      <c r="C26" s="153"/>
      <c r="D26" s="153"/>
      <c r="E26" s="153"/>
      <c r="F26" s="153"/>
      <c r="G26" s="153"/>
      <c r="H26" s="153"/>
      <c r="I26" s="154"/>
    </row>
    <row r="27" spans="1:9" s="47" customFormat="1" ht="90" customHeight="1" x14ac:dyDescent="0.25">
      <c r="A27" s="46"/>
      <c r="B27" s="49" t="s">
        <v>57</v>
      </c>
      <c r="C27" s="50">
        <v>4</v>
      </c>
      <c r="D27" s="50"/>
      <c r="E27" s="50"/>
      <c r="F27" s="49"/>
      <c r="G27" s="49"/>
      <c r="H27" s="27"/>
      <c r="I27" s="27"/>
    </row>
    <row r="28" spans="1:9" s="47" customFormat="1" x14ac:dyDescent="0.3">
      <c r="A28" s="42"/>
      <c r="B28" s="43"/>
      <c r="C28" s="53"/>
    </row>
    <row r="29" spans="1:9" s="47" customFormat="1" x14ac:dyDescent="0.3">
      <c r="A29" s="42"/>
      <c r="B29" s="43"/>
      <c r="C29" s="53"/>
    </row>
    <row r="30" spans="1:9" s="47" customFormat="1" ht="12.5" x14ac:dyDescent="0.2">
      <c r="A30" s="32"/>
      <c r="B30" s="32" t="s">
        <v>116</v>
      </c>
      <c r="C30" s="33"/>
      <c r="D30" s="32"/>
      <c r="E30" s="32"/>
    </row>
    <row r="31" spans="1:9" s="47" customFormat="1" ht="21" x14ac:dyDescent="0.25">
      <c r="A31" s="34" t="s">
        <v>119</v>
      </c>
      <c r="B31" s="34" t="s">
        <v>118</v>
      </c>
      <c r="C31" s="24" t="s">
        <v>114</v>
      </c>
      <c r="D31" s="24" t="s">
        <v>115</v>
      </c>
      <c r="E31" s="24" t="s">
        <v>122</v>
      </c>
    </row>
    <row r="32" spans="1:9" ht="12.5" x14ac:dyDescent="0.25">
      <c r="A32" s="36" t="str">
        <f>+A12</f>
        <v>2.1</v>
      </c>
      <c r="B32" s="36" t="str">
        <f>+B12</f>
        <v>Criterios de eficiencia energética y energías renovables para nueva construcción municipal</v>
      </c>
      <c r="C32" s="37">
        <f>+C13</f>
        <v>6</v>
      </c>
      <c r="D32" s="37">
        <f t="shared" ref="D32:E32" si="0">+D13</f>
        <v>0</v>
      </c>
      <c r="E32" s="37">
        <f t="shared" si="0"/>
        <v>0</v>
      </c>
    </row>
    <row r="33" spans="1:5" ht="12.5" x14ac:dyDescent="0.25">
      <c r="A33" s="54" t="str">
        <f>+A14</f>
        <v>2.2</v>
      </c>
      <c r="B33" s="36" t="str">
        <f>+B14</f>
        <v>Revisión energética inicial de los edificios municipales</v>
      </c>
      <c r="C33" s="37">
        <f>+C15</f>
        <v>2</v>
      </c>
      <c r="D33" s="37">
        <f t="shared" ref="D33:E33" si="1">+D15</f>
        <v>0</v>
      </c>
      <c r="E33" s="37">
        <f t="shared" si="1"/>
        <v>0</v>
      </c>
    </row>
    <row r="34" spans="1:5" ht="12.5" x14ac:dyDescent="0.25">
      <c r="A34" s="36" t="str">
        <f>+A16</f>
        <v>2.3</v>
      </c>
      <c r="B34" s="36" t="str">
        <f>+B16</f>
        <v>Gestión energética y operación eficiente de edificios e instalaciones municipales</v>
      </c>
      <c r="C34" s="37">
        <f>+C17</f>
        <v>4</v>
      </c>
      <c r="D34" s="37">
        <f t="shared" ref="D34:E34" si="2">+D17</f>
        <v>0</v>
      </c>
      <c r="E34" s="37">
        <f t="shared" si="2"/>
        <v>0</v>
      </c>
    </row>
    <row r="35" spans="1:5" ht="12.5" x14ac:dyDescent="0.25">
      <c r="A35" s="36" t="str">
        <f>+A18</f>
        <v>2.4</v>
      </c>
      <c r="B35" s="36" t="str">
        <f>+B18</f>
        <v xml:space="preserve">Plan de  renovación de edificios e infraestructura municipal </v>
      </c>
      <c r="C35" s="37">
        <f>+C19</f>
        <v>6</v>
      </c>
      <c r="D35" s="37">
        <f t="shared" ref="D35:E35" si="3">+D19</f>
        <v>0</v>
      </c>
      <c r="E35" s="37">
        <f t="shared" si="3"/>
        <v>0</v>
      </c>
    </row>
    <row r="36" spans="1:5" ht="12.5" x14ac:dyDescent="0.25">
      <c r="A36" s="36" t="str">
        <f>+A20</f>
        <v>2.5</v>
      </c>
      <c r="B36" s="36" t="str">
        <f>+B20</f>
        <v>Proyecto emblemático de nueva construcción o renovación en la comuna</v>
      </c>
      <c r="C36" s="37">
        <f>+C21</f>
        <v>8</v>
      </c>
      <c r="D36" s="37">
        <f t="shared" ref="D36:E36" si="4">+D21</f>
        <v>0</v>
      </c>
      <c r="E36" s="37">
        <f t="shared" si="4"/>
        <v>0</v>
      </c>
    </row>
    <row r="37" spans="1:5" ht="12.5" x14ac:dyDescent="0.25">
      <c r="A37" s="36" t="str">
        <f>+A22</f>
        <v>2.6</v>
      </c>
      <c r="B37" s="36" t="str">
        <f>+B22</f>
        <v>Metas de eficiencia energética en el consumo térmico</v>
      </c>
      <c r="C37" s="37">
        <f>+C23</f>
        <v>10</v>
      </c>
      <c r="D37" s="37">
        <f t="shared" ref="D37:E37" si="5">+D23</f>
        <v>0</v>
      </c>
      <c r="E37" s="37">
        <f t="shared" si="5"/>
        <v>0</v>
      </c>
    </row>
    <row r="38" spans="1:5" ht="12.5" x14ac:dyDescent="0.25">
      <c r="A38" s="36" t="str">
        <f>+A24</f>
        <v>2.7</v>
      </c>
      <c r="B38" s="36" t="str">
        <f>+B24</f>
        <v>Metas de eficiencia energética en el consumo eléctrico</v>
      </c>
      <c r="C38" s="37">
        <f>+C25</f>
        <v>10</v>
      </c>
      <c r="D38" s="37">
        <f t="shared" ref="D38:E38" si="6">+D25</f>
        <v>0</v>
      </c>
      <c r="E38" s="37">
        <f t="shared" si="6"/>
        <v>0</v>
      </c>
    </row>
    <row r="39" spans="1:5" ht="12.5" x14ac:dyDescent="0.25">
      <c r="A39" s="36" t="str">
        <f>+A26</f>
        <v>2.8</v>
      </c>
      <c r="B39" s="36" t="str">
        <f>+B26</f>
        <v>Eficiencia energética del alumbrado público</v>
      </c>
      <c r="C39" s="37">
        <f>+C27</f>
        <v>4</v>
      </c>
      <c r="D39" s="37">
        <f t="shared" ref="D39:E39" si="7">+D27</f>
        <v>0</v>
      </c>
      <c r="E39" s="37">
        <f t="shared" si="7"/>
        <v>0</v>
      </c>
    </row>
    <row r="40" spans="1:5" x14ac:dyDescent="0.3">
      <c r="B40" s="36" t="s">
        <v>120</v>
      </c>
      <c r="C40" s="55">
        <f>+SUM(C32:C39)</f>
        <v>50</v>
      </c>
      <c r="D40" s="55">
        <f>+SUM(D32:D39)</f>
        <v>0</v>
      </c>
      <c r="E40" s="55">
        <f>+SUM(E32:E39)</f>
        <v>0</v>
      </c>
    </row>
  </sheetData>
  <mergeCells count="12">
    <mergeCell ref="B7:E7"/>
    <mergeCell ref="B9:E9"/>
    <mergeCell ref="A11:B11"/>
    <mergeCell ref="A10:G10"/>
    <mergeCell ref="B12:I12"/>
    <mergeCell ref="B24:I24"/>
    <mergeCell ref="B26:I26"/>
    <mergeCell ref="B14:I14"/>
    <mergeCell ref="B16:I16"/>
    <mergeCell ref="B18:I18"/>
    <mergeCell ref="B20:I20"/>
    <mergeCell ref="B22:I22"/>
  </mergeCells>
  <phoneticPr fontId="9" type="noConversion"/>
  <pageMargins left="0.25" right="0.25" top="0.75" bottom="0.75" header="0.3" footer="0.3"/>
  <pageSetup paperSize="300" scale="71" fitToHeight="2" orientation="landscape" r:id="rId1"/>
  <rowBreaks count="6" manualBreakCount="6">
    <brk id="13" max="16383" man="1"/>
    <brk id="15" max="16383" man="1"/>
    <brk id="17" max="16383" man="1"/>
    <brk id="19" max="16383" man="1"/>
    <brk id="21" max="16383" man="1"/>
    <brk id="23"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8"/>
  <sheetViews>
    <sheetView zoomScaleNormal="100" zoomScaleSheetLayoutView="50" workbookViewId="0">
      <selection activeCell="B20" sqref="B20:I20"/>
    </sheetView>
  </sheetViews>
  <sheetFormatPr baseColWidth="10" defaultColWidth="11.453125" defaultRowHeight="13" x14ac:dyDescent="0.3"/>
  <cols>
    <col min="1" max="1" width="4.7265625" style="42" customWidth="1"/>
    <col min="2" max="2" width="70.7265625" style="43" customWidth="1"/>
    <col min="3" max="3" width="9.7265625" style="53" customWidth="1"/>
    <col min="4" max="5" width="9.7265625" style="43" customWidth="1"/>
    <col min="6" max="7" width="60.7265625" style="43" customWidth="1"/>
    <col min="8" max="9" width="30.7265625" style="43" customWidth="1"/>
    <col min="10" max="16384" width="11.453125" style="43"/>
  </cols>
  <sheetData>
    <row r="1" spans="1:9" s="41" customFormat="1" x14ac:dyDescent="0.3">
      <c r="A1" s="39"/>
      <c r="B1" s="40"/>
      <c r="C1" s="39"/>
      <c r="D1" s="39"/>
      <c r="E1" s="39"/>
    </row>
    <row r="2" spans="1:9" s="41" customFormat="1" x14ac:dyDescent="0.3">
      <c r="A2" s="39"/>
      <c r="B2" s="40"/>
      <c r="C2" s="39"/>
      <c r="D2" s="39"/>
      <c r="E2" s="39"/>
    </row>
    <row r="3" spans="1:9" s="41" customFormat="1" x14ac:dyDescent="0.3">
      <c r="A3" s="39"/>
      <c r="B3" s="40"/>
      <c r="C3" s="39"/>
      <c r="D3" s="39"/>
      <c r="E3" s="39"/>
    </row>
    <row r="4" spans="1:9" s="41" customFormat="1" x14ac:dyDescent="0.3">
      <c r="A4" s="39"/>
      <c r="B4" s="40"/>
      <c r="C4" s="39"/>
      <c r="D4" s="39"/>
      <c r="E4" s="39"/>
    </row>
    <row r="5" spans="1:9" s="41" customFormat="1" x14ac:dyDescent="0.3">
      <c r="A5" s="39"/>
      <c r="B5" s="40"/>
      <c r="C5" s="39"/>
      <c r="D5" s="39"/>
      <c r="E5" s="39"/>
    </row>
    <row r="6" spans="1:9" s="41" customFormat="1" x14ac:dyDescent="0.3">
      <c r="A6" s="39"/>
      <c r="B6" s="32"/>
      <c r="C6" s="31"/>
      <c r="D6" s="20"/>
      <c r="E6" s="20"/>
    </row>
    <row r="7" spans="1:9" s="41" customFormat="1" ht="15.5" x14ac:dyDescent="0.35">
      <c r="A7" s="39"/>
      <c r="B7" s="155"/>
      <c r="C7" s="155"/>
      <c r="D7" s="155"/>
      <c r="E7" s="155"/>
    </row>
    <row r="8" spans="1:9" s="41" customFormat="1" x14ac:dyDescent="0.3">
      <c r="A8" s="39"/>
      <c r="B8" s="40"/>
      <c r="C8" s="39"/>
      <c r="D8" s="39"/>
      <c r="E8" s="39"/>
    </row>
    <row r="9" spans="1:9" ht="15.5" x14ac:dyDescent="0.35">
      <c r="A9" s="45" t="s">
        <v>17</v>
      </c>
      <c r="B9" s="163" t="s">
        <v>58</v>
      </c>
      <c r="C9" s="164"/>
      <c r="D9" s="164"/>
      <c r="E9" s="164"/>
    </row>
    <row r="10" spans="1:9" ht="12.5" x14ac:dyDescent="0.25">
      <c r="A10" s="165" t="s">
        <v>59</v>
      </c>
      <c r="B10" s="165"/>
      <c r="C10" s="165"/>
      <c r="D10" s="165"/>
      <c r="E10" s="165"/>
      <c r="F10" s="165"/>
      <c r="G10" s="165"/>
    </row>
    <row r="11" spans="1:9" ht="21" x14ac:dyDescent="0.25">
      <c r="A11" s="147" t="s">
        <v>23</v>
      </c>
      <c r="B11" s="147"/>
      <c r="C11" s="24" t="s">
        <v>114</v>
      </c>
      <c r="D11" s="24" t="s">
        <v>115</v>
      </c>
      <c r="E11" s="24" t="s">
        <v>122</v>
      </c>
      <c r="F11" s="25" t="s">
        <v>172</v>
      </c>
      <c r="G11" s="24" t="s">
        <v>140</v>
      </c>
      <c r="H11" s="24" t="s">
        <v>202</v>
      </c>
      <c r="I11" s="24" t="s">
        <v>203</v>
      </c>
    </row>
    <row r="12" spans="1:9" s="47" customFormat="1" ht="12.5" x14ac:dyDescent="0.25">
      <c r="A12" s="46" t="s">
        <v>18</v>
      </c>
      <c r="B12" s="152" t="s">
        <v>60</v>
      </c>
      <c r="C12" s="153"/>
      <c r="D12" s="153"/>
      <c r="E12" s="153"/>
      <c r="F12" s="153"/>
      <c r="G12" s="153"/>
      <c r="H12" s="153"/>
      <c r="I12" s="154"/>
    </row>
    <row r="13" spans="1:9" s="47" customFormat="1" ht="40" x14ac:dyDescent="0.25">
      <c r="A13" s="48"/>
      <c r="B13" s="56" t="s">
        <v>61</v>
      </c>
      <c r="C13" s="50">
        <v>6</v>
      </c>
      <c r="D13" s="50"/>
      <c r="E13" s="51"/>
      <c r="F13" s="49"/>
      <c r="G13" s="49"/>
      <c r="H13" s="124"/>
      <c r="I13" s="124"/>
    </row>
    <row r="14" spans="1:9" s="47" customFormat="1" ht="12.5" x14ac:dyDescent="0.25">
      <c r="A14" s="46" t="s">
        <v>19</v>
      </c>
      <c r="B14" s="152" t="s">
        <v>62</v>
      </c>
      <c r="C14" s="153"/>
      <c r="D14" s="153"/>
      <c r="E14" s="153"/>
      <c r="F14" s="153"/>
      <c r="G14" s="153"/>
      <c r="H14" s="153"/>
      <c r="I14" s="154"/>
    </row>
    <row r="15" spans="1:9" s="47" customFormat="1" ht="70" x14ac:dyDescent="0.25">
      <c r="A15" s="48"/>
      <c r="B15" s="49" t="s">
        <v>63</v>
      </c>
      <c r="C15" s="50">
        <v>8</v>
      </c>
      <c r="D15" s="50"/>
      <c r="E15" s="50"/>
      <c r="F15" s="49"/>
      <c r="G15" s="49"/>
      <c r="H15" s="125"/>
      <c r="I15" s="125"/>
    </row>
    <row r="16" spans="1:9" s="47" customFormat="1" ht="12.75" customHeight="1" x14ac:dyDescent="0.25">
      <c r="A16" s="46" t="s">
        <v>7</v>
      </c>
      <c r="B16" s="152" t="s">
        <v>64</v>
      </c>
      <c r="C16" s="153"/>
      <c r="D16" s="153"/>
      <c r="E16" s="153"/>
      <c r="F16" s="153"/>
      <c r="G16" s="153"/>
      <c r="H16" s="153"/>
      <c r="I16" s="154"/>
    </row>
    <row r="17" spans="1:9" s="47" customFormat="1" ht="100" x14ac:dyDescent="0.25">
      <c r="A17" s="48"/>
      <c r="B17" s="49" t="s">
        <v>65</v>
      </c>
      <c r="C17" s="50">
        <v>10</v>
      </c>
      <c r="D17" s="50"/>
      <c r="E17" s="50"/>
      <c r="F17" s="49"/>
      <c r="G17" s="49"/>
      <c r="H17" s="125"/>
      <c r="I17" s="125"/>
    </row>
    <row r="18" spans="1:9" s="47" customFormat="1" ht="12.75" customHeight="1" x14ac:dyDescent="0.25">
      <c r="A18" s="46" t="s">
        <v>8</v>
      </c>
      <c r="B18" s="152" t="s">
        <v>66</v>
      </c>
      <c r="C18" s="153"/>
      <c r="D18" s="153"/>
      <c r="E18" s="153"/>
      <c r="F18" s="153"/>
      <c r="G18" s="153"/>
      <c r="H18" s="153"/>
      <c r="I18" s="154"/>
    </row>
    <row r="19" spans="1:9" s="47" customFormat="1" ht="100" x14ac:dyDescent="0.25">
      <c r="A19" s="48"/>
      <c r="B19" s="49" t="s">
        <v>153</v>
      </c>
      <c r="C19" s="50">
        <v>10</v>
      </c>
      <c r="D19" s="50"/>
      <c r="E19" s="50"/>
      <c r="F19" s="49"/>
      <c r="G19" s="49"/>
      <c r="H19" s="126"/>
      <c r="I19" s="126"/>
    </row>
    <row r="20" spans="1:9" s="47" customFormat="1" ht="12.5" x14ac:dyDescent="0.25">
      <c r="A20" s="46" t="s">
        <v>9</v>
      </c>
      <c r="B20" s="152" t="s">
        <v>155</v>
      </c>
      <c r="C20" s="153"/>
      <c r="D20" s="153"/>
      <c r="E20" s="153"/>
      <c r="F20" s="153"/>
      <c r="G20" s="153"/>
      <c r="H20" s="153"/>
      <c r="I20" s="154"/>
    </row>
    <row r="21" spans="1:9" s="47" customFormat="1" ht="40" x14ac:dyDescent="0.25">
      <c r="A21" s="48"/>
      <c r="B21" s="49" t="s">
        <v>67</v>
      </c>
      <c r="C21" s="50">
        <v>2</v>
      </c>
      <c r="D21" s="50"/>
      <c r="E21" s="50"/>
      <c r="F21" s="49"/>
      <c r="G21" s="49"/>
      <c r="H21" s="125"/>
      <c r="I21" s="125"/>
    </row>
    <row r="22" spans="1:9" s="47" customFormat="1" ht="12.5" x14ac:dyDescent="0.25">
      <c r="A22" s="46" t="s">
        <v>1</v>
      </c>
      <c r="B22" s="152" t="s">
        <v>69</v>
      </c>
      <c r="C22" s="153"/>
      <c r="D22" s="153"/>
      <c r="E22" s="153"/>
      <c r="F22" s="153"/>
      <c r="G22" s="153"/>
      <c r="H22" s="153"/>
      <c r="I22" s="154"/>
    </row>
    <row r="23" spans="1:9" s="47" customFormat="1" ht="60" x14ac:dyDescent="0.25">
      <c r="A23" s="48"/>
      <c r="B23" s="49" t="s">
        <v>154</v>
      </c>
      <c r="C23" s="50">
        <v>6</v>
      </c>
      <c r="D23" s="50"/>
      <c r="E23" s="50"/>
      <c r="F23" s="49"/>
      <c r="G23" s="49"/>
      <c r="H23" s="124"/>
      <c r="I23" s="124"/>
    </row>
    <row r="24" spans="1:9" s="47" customFormat="1" ht="12.75" customHeight="1" x14ac:dyDescent="0.25">
      <c r="A24" s="46" t="s">
        <v>68</v>
      </c>
      <c r="B24" s="152" t="s">
        <v>156</v>
      </c>
      <c r="C24" s="153"/>
      <c r="D24" s="153"/>
      <c r="E24" s="153"/>
      <c r="F24" s="153"/>
      <c r="G24" s="153"/>
      <c r="H24" s="153"/>
      <c r="I24" s="154"/>
    </row>
    <row r="25" spans="1:9" s="47" customFormat="1" ht="100" x14ac:dyDescent="0.25">
      <c r="A25" s="48"/>
      <c r="B25" s="49" t="s">
        <v>157</v>
      </c>
      <c r="C25" s="50">
        <v>8</v>
      </c>
      <c r="D25" s="50"/>
      <c r="E25" s="50"/>
      <c r="F25" s="49"/>
      <c r="G25" s="49"/>
      <c r="H25" s="125"/>
      <c r="I25" s="125"/>
    </row>
    <row r="26" spans="1:9" s="47" customFormat="1" x14ac:dyDescent="0.3">
      <c r="A26" s="42"/>
      <c r="B26" s="43"/>
      <c r="C26" s="53"/>
      <c r="H26" s="30"/>
      <c r="I26" s="30"/>
    </row>
    <row r="27" spans="1:9" s="47" customFormat="1" x14ac:dyDescent="0.3">
      <c r="A27" s="42"/>
      <c r="B27" s="43"/>
      <c r="C27" s="53"/>
      <c r="H27" s="30"/>
      <c r="I27" s="30"/>
    </row>
    <row r="28" spans="1:9" s="47" customFormat="1" x14ac:dyDescent="0.3">
      <c r="A28" s="42"/>
      <c r="B28" s="43"/>
      <c r="C28" s="53"/>
    </row>
    <row r="29" spans="1:9" s="47" customFormat="1" x14ac:dyDescent="0.3">
      <c r="A29" s="42"/>
      <c r="B29" s="43"/>
      <c r="C29" s="53"/>
    </row>
    <row r="30" spans="1:9" s="47" customFormat="1" ht="12.5" x14ac:dyDescent="0.2">
      <c r="A30" s="32"/>
      <c r="B30" s="32" t="s">
        <v>116</v>
      </c>
      <c r="C30" s="33"/>
      <c r="D30" s="32"/>
      <c r="E30" s="32"/>
    </row>
    <row r="31" spans="1:9" s="47" customFormat="1" ht="21" x14ac:dyDescent="0.25">
      <c r="A31" s="34" t="s">
        <v>119</v>
      </c>
      <c r="B31" s="34" t="s">
        <v>118</v>
      </c>
      <c r="C31" s="24" t="s">
        <v>114</v>
      </c>
      <c r="D31" s="24" t="s">
        <v>115</v>
      </c>
      <c r="E31" s="24" t="s">
        <v>122</v>
      </c>
    </row>
    <row r="32" spans="1:9" s="47" customFormat="1" ht="12.5" x14ac:dyDescent="0.2">
      <c r="A32" s="36" t="str">
        <f>+A12</f>
        <v>3.1</v>
      </c>
      <c r="B32" s="36" t="str">
        <f>+B12</f>
        <v>Compra de electricidad proveniente de fuentes renovables</v>
      </c>
      <c r="C32" s="37">
        <f>+C13</f>
        <v>6</v>
      </c>
      <c r="D32" s="37">
        <f t="shared" ref="D32:E32" si="0">+D13</f>
        <v>0</v>
      </c>
      <c r="E32" s="37">
        <f t="shared" si="0"/>
        <v>0</v>
      </c>
    </row>
    <row r="33" spans="1:5" s="47" customFormat="1" ht="12.5" x14ac:dyDescent="0.2">
      <c r="A33" s="54" t="str">
        <f>+A14</f>
        <v>3.2</v>
      </c>
      <c r="B33" s="36" t="str">
        <f>+B14</f>
        <v>Influencia sobre el comportamiento y consumo de clientes</v>
      </c>
      <c r="C33" s="37">
        <f>+C15</f>
        <v>8</v>
      </c>
      <c r="D33" s="37">
        <f t="shared" ref="D33:E33" si="1">+D15</f>
        <v>0</v>
      </c>
      <c r="E33" s="37">
        <f t="shared" si="1"/>
        <v>0</v>
      </c>
    </row>
    <row r="34" spans="1:5" s="47" customFormat="1" ht="12.5" x14ac:dyDescent="0.2">
      <c r="A34" s="36" t="str">
        <f>+A16</f>
        <v>3.3</v>
      </c>
      <c r="B34" s="36" t="str">
        <f>+B16</f>
        <v>Metas para la generación de energía térmica por medio de fuentes renovables en la comuna</v>
      </c>
      <c r="C34" s="37">
        <f>+C17</f>
        <v>10</v>
      </c>
      <c r="D34" s="37">
        <f t="shared" ref="D34:E34" si="2">+D17</f>
        <v>0</v>
      </c>
      <c r="E34" s="37">
        <f t="shared" si="2"/>
        <v>0</v>
      </c>
    </row>
    <row r="35" spans="1:5" s="47" customFormat="1" ht="12.5" x14ac:dyDescent="0.2">
      <c r="A35" s="36" t="str">
        <f>+A18</f>
        <v>3.4</v>
      </c>
      <c r="B35" s="36" t="str">
        <f>+B18</f>
        <v>Metas para la generación de energía eléctrica por medio de fuentes renovables en la comuna</v>
      </c>
      <c r="C35" s="37">
        <f>+C19</f>
        <v>10</v>
      </c>
      <c r="D35" s="37">
        <f t="shared" ref="D35:E35" si="3">+D19</f>
        <v>0</v>
      </c>
      <c r="E35" s="37">
        <f t="shared" si="3"/>
        <v>0</v>
      </c>
    </row>
    <row r="36" spans="1:5" s="47" customFormat="1" ht="12.5" x14ac:dyDescent="0.2">
      <c r="A36" s="36" t="str">
        <f>+A20</f>
        <v>3.5</v>
      </c>
      <c r="B36" s="36" t="str">
        <f>+B20</f>
        <v xml:space="preserve">Cogeneración y uso de calefacción/refrigeración distrital en plantas de energía </v>
      </c>
      <c r="C36" s="37">
        <f>+C21</f>
        <v>2</v>
      </c>
      <c r="D36" s="37">
        <f t="shared" ref="D36:E36" si="4">+D21</f>
        <v>0</v>
      </c>
      <c r="E36" s="37">
        <f t="shared" si="4"/>
        <v>0</v>
      </c>
    </row>
    <row r="37" spans="1:5" s="47" customFormat="1" ht="12.5" x14ac:dyDescent="0.2">
      <c r="A37" s="36" t="str">
        <f>+A22</f>
        <v>3.6</v>
      </c>
      <c r="B37" s="36" t="str">
        <f>+B22</f>
        <v xml:space="preserve">Uso de residuos de la comuna para la generación de energía </v>
      </c>
      <c r="C37" s="37">
        <f>+C23</f>
        <v>6</v>
      </c>
      <c r="D37" s="37">
        <f t="shared" ref="D37:E37" si="5">+D23</f>
        <v>0</v>
      </c>
      <c r="E37" s="37">
        <f t="shared" si="5"/>
        <v>0</v>
      </c>
    </row>
    <row r="38" spans="1:5" s="47" customFormat="1" ht="12.5" x14ac:dyDescent="0.2">
      <c r="A38" s="36" t="str">
        <f>+A24</f>
        <v>3.7</v>
      </c>
      <c r="B38" s="36" t="str">
        <f>+B24</f>
        <v>Considerar el impacto en la calidad del aire de los proyectos/iniciativas implementados</v>
      </c>
      <c r="C38" s="37">
        <f>+C25</f>
        <v>8</v>
      </c>
      <c r="D38" s="37">
        <f t="shared" ref="D38:E38" si="6">+D25</f>
        <v>0</v>
      </c>
      <c r="E38" s="37">
        <f t="shared" si="6"/>
        <v>0</v>
      </c>
    </row>
    <row r="39" spans="1:5" s="47" customFormat="1" x14ac:dyDescent="0.3">
      <c r="A39" s="42"/>
      <c r="B39" s="57" t="s">
        <v>120</v>
      </c>
      <c r="C39" s="55">
        <f>+SUM(C32:C38)</f>
        <v>50</v>
      </c>
      <c r="D39" s="55">
        <f>+SUM(D32:D38)</f>
        <v>0</v>
      </c>
      <c r="E39" s="55">
        <f>+SUM(E32:E38)</f>
        <v>0</v>
      </c>
    </row>
    <row r="40" spans="1:5" s="47" customFormat="1" x14ac:dyDescent="0.3">
      <c r="A40" s="42"/>
      <c r="B40" s="43"/>
      <c r="C40" s="53"/>
    </row>
    <row r="41" spans="1:5" s="47" customFormat="1" x14ac:dyDescent="0.3">
      <c r="A41" s="42"/>
      <c r="B41" s="43"/>
      <c r="C41" s="53"/>
    </row>
    <row r="42" spans="1:5" s="47" customFormat="1" x14ac:dyDescent="0.3">
      <c r="A42" s="42"/>
      <c r="B42" s="43"/>
      <c r="C42" s="53"/>
    </row>
    <row r="43" spans="1:5" s="47" customFormat="1" x14ac:dyDescent="0.3">
      <c r="A43" s="42"/>
      <c r="B43" s="43"/>
      <c r="C43" s="53"/>
    </row>
    <row r="44" spans="1:5" s="47" customFormat="1" x14ac:dyDescent="0.3">
      <c r="A44" s="42"/>
      <c r="B44" s="43"/>
      <c r="C44" s="53"/>
    </row>
    <row r="45" spans="1:5" s="47" customFormat="1" x14ac:dyDescent="0.3">
      <c r="A45" s="42"/>
      <c r="B45" s="43"/>
      <c r="C45" s="53"/>
    </row>
    <row r="46" spans="1:5" s="47" customFormat="1" x14ac:dyDescent="0.3">
      <c r="A46" s="42"/>
      <c r="B46" s="43"/>
      <c r="C46" s="53"/>
    </row>
    <row r="47" spans="1:5" s="47" customFormat="1" x14ac:dyDescent="0.3">
      <c r="A47" s="42"/>
      <c r="B47" s="43"/>
      <c r="C47" s="53"/>
    </row>
    <row r="48" spans="1:5" s="47" customFormat="1" x14ac:dyDescent="0.3">
      <c r="A48" s="42"/>
      <c r="B48" s="43"/>
      <c r="C48" s="53"/>
    </row>
    <row r="49" spans="1:3" s="47" customFormat="1" x14ac:dyDescent="0.3">
      <c r="A49" s="42"/>
      <c r="B49" s="43"/>
      <c r="C49" s="53"/>
    </row>
    <row r="50" spans="1:3" s="47" customFormat="1" x14ac:dyDescent="0.3">
      <c r="A50" s="42"/>
      <c r="B50" s="43"/>
      <c r="C50" s="53"/>
    </row>
    <row r="51" spans="1:3" s="47" customFormat="1" x14ac:dyDescent="0.3">
      <c r="A51" s="42"/>
      <c r="B51" s="43"/>
      <c r="C51" s="53"/>
    </row>
    <row r="52" spans="1:3" s="47" customFormat="1" x14ac:dyDescent="0.3">
      <c r="A52" s="42"/>
      <c r="B52" s="43"/>
      <c r="C52" s="53"/>
    </row>
    <row r="53" spans="1:3" s="47" customFormat="1" x14ac:dyDescent="0.3">
      <c r="A53" s="42"/>
      <c r="B53" s="43"/>
      <c r="C53" s="53"/>
    </row>
    <row r="54" spans="1:3" s="47" customFormat="1" x14ac:dyDescent="0.3">
      <c r="A54" s="42"/>
      <c r="B54" s="43"/>
      <c r="C54" s="53"/>
    </row>
    <row r="55" spans="1:3" s="47" customFormat="1" x14ac:dyDescent="0.3">
      <c r="A55" s="42"/>
      <c r="B55" s="43"/>
      <c r="C55" s="53"/>
    </row>
    <row r="56" spans="1:3" s="47" customFormat="1" x14ac:dyDescent="0.3">
      <c r="A56" s="42"/>
      <c r="B56" s="43"/>
      <c r="C56" s="53"/>
    </row>
    <row r="57" spans="1:3" s="47" customFormat="1" x14ac:dyDescent="0.3">
      <c r="A57" s="42"/>
      <c r="B57" s="43"/>
      <c r="C57" s="53"/>
    </row>
    <row r="58" spans="1:3" s="47" customFormat="1" x14ac:dyDescent="0.3">
      <c r="A58" s="42"/>
      <c r="B58" s="43"/>
      <c r="C58" s="53"/>
    </row>
    <row r="59" spans="1:3" s="47" customFormat="1" x14ac:dyDescent="0.3">
      <c r="A59" s="42"/>
      <c r="B59" s="43"/>
      <c r="C59" s="53"/>
    </row>
    <row r="60" spans="1:3" s="47" customFormat="1" x14ac:dyDescent="0.3">
      <c r="A60" s="42"/>
      <c r="B60" s="43"/>
      <c r="C60" s="53"/>
    </row>
    <row r="61" spans="1:3" s="47" customFormat="1" x14ac:dyDescent="0.3">
      <c r="A61" s="42"/>
      <c r="B61" s="43"/>
      <c r="C61" s="53"/>
    </row>
    <row r="62" spans="1:3" s="47" customFormat="1" x14ac:dyDescent="0.3">
      <c r="A62" s="42"/>
      <c r="B62" s="43"/>
      <c r="C62" s="53"/>
    </row>
    <row r="63" spans="1:3" s="47" customFormat="1" x14ac:dyDescent="0.3">
      <c r="A63" s="42"/>
      <c r="B63" s="43"/>
      <c r="C63" s="53"/>
    </row>
    <row r="64" spans="1:3" s="47" customFormat="1" x14ac:dyDescent="0.3">
      <c r="A64" s="42"/>
      <c r="B64" s="43"/>
      <c r="C64" s="53"/>
    </row>
    <row r="65" spans="1:3" s="47" customFormat="1" x14ac:dyDescent="0.3">
      <c r="A65" s="42"/>
      <c r="B65" s="43"/>
      <c r="C65" s="53"/>
    </row>
    <row r="66" spans="1:3" s="47" customFormat="1" x14ac:dyDescent="0.3">
      <c r="A66" s="42"/>
      <c r="B66" s="43"/>
      <c r="C66" s="53"/>
    </row>
    <row r="67" spans="1:3" s="47" customFormat="1" x14ac:dyDescent="0.3">
      <c r="A67" s="42"/>
      <c r="B67" s="43"/>
      <c r="C67" s="53"/>
    </row>
    <row r="68" spans="1:3" s="47" customFormat="1" x14ac:dyDescent="0.3">
      <c r="A68" s="42"/>
      <c r="B68" s="43"/>
      <c r="C68" s="53"/>
    </row>
    <row r="69" spans="1:3" s="47" customFormat="1" x14ac:dyDescent="0.3">
      <c r="A69" s="42"/>
      <c r="B69" s="43"/>
      <c r="C69" s="53"/>
    </row>
    <row r="70" spans="1:3" s="47" customFormat="1" x14ac:dyDescent="0.3">
      <c r="A70" s="42"/>
      <c r="B70" s="43"/>
      <c r="C70" s="53"/>
    </row>
    <row r="71" spans="1:3" s="47" customFormat="1" x14ac:dyDescent="0.3">
      <c r="A71" s="42"/>
      <c r="B71" s="43"/>
      <c r="C71" s="53"/>
    </row>
    <row r="72" spans="1:3" s="47" customFormat="1" x14ac:dyDescent="0.3">
      <c r="A72" s="42"/>
      <c r="B72" s="43"/>
      <c r="C72" s="53"/>
    </row>
    <row r="73" spans="1:3" s="47" customFormat="1" x14ac:dyDescent="0.3">
      <c r="A73" s="42"/>
      <c r="B73" s="43"/>
      <c r="C73" s="53"/>
    </row>
    <row r="74" spans="1:3" s="47" customFormat="1" x14ac:dyDescent="0.3">
      <c r="A74" s="42"/>
      <c r="B74" s="43"/>
      <c r="C74" s="53"/>
    </row>
    <row r="75" spans="1:3" s="47" customFormat="1" x14ac:dyDescent="0.3">
      <c r="A75" s="42"/>
      <c r="B75" s="43"/>
      <c r="C75" s="53"/>
    </row>
    <row r="76" spans="1:3" s="47" customFormat="1" x14ac:dyDescent="0.3">
      <c r="A76" s="42"/>
      <c r="B76" s="43"/>
      <c r="C76" s="53"/>
    </row>
    <row r="77" spans="1:3" s="47" customFormat="1" x14ac:dyDescent="0.3">
      <c r="A77" s="42"/>
      <c r="B77" s="43"/>
      <c r="C77" s="53"/>
    </row>
    <row r="78" spans="1:3" s="47" customFormat="1" x14ac:dyDescent="0.3">
      <c r="A78" s="42"/>
      <c r="B78" s="43"/>
      <c r="C78" s="53"/>
    </row>
    <row r="79" spans="1:3" s="47" customFormat="1" x14ac:dyDescent="0.3">
      <c r="A79" s="42"/>
      <c r="B79" s="43"/>
      <c r="C79" s="53"/>
    </row>
    <row r="80" spans="1:3" s="47" customFormat="1" x14ac:dyDescent="0.3">
      <c r="A80" s="42"/>
      <c r="B80" s="43"/>
      <c r="C80" s="53"/>
    </row>
    <row r="81" spans="1:3" s="47" customFormat="1" x14ac:dyDescent="0.3">
      <c r="A81" s="42"/>
      <c r="B81" s="43"/>
      <c r="C81" s="53"/>
    </row>
    <row r="82" spans="1:3" s="47" customFormat="1" x14ac:dyDescent="0.3">
      <c r="A82" s="42"/>
      <c r="B82" s="43"/>
      <c r="C82" s="53"/>
    </row>
    <row r="83" spans="1:3" s="47" customFormat="1" x14ac:dyDescent="0.3">
      <c r="A83" s="42"/>
      <c r="B83" s="43"/>
      <c r="C83" s="53"/>
    </row>
    <row r="84" spans="1:3" s="47" customFormat="1" x14ac:dyDescent="0.3">
      <c r="A84" s="42"/>
      <c r="B84" s="43"/>
      <c r="C84" s="53"/>
    </row>
    <row r="85" spans="1:3" s="47" customFormat="1" x14ac:dyDescent="0.3">
      <c r="A85" s="42"/>
      <c r="B85" s="43"/>
      <c r="C85" s="53"/>
    </row>
    <row r="86" spans="1:3" s="47" customFormat="1" x14ac:dyDescent="0.3">
      <c r="A86" s="42"/>
      <c r="B86" s="43"/>
      <c r="C86" s="53"/>
    </row>
    <row r="87" spans="1:3" s="47" customFormat="1" x14ac:dyDescent="0.3">
      <c r="A87" s="42"/>
      <c r="B87" s="43"/>
      <c r="C87" s="53"/>
    </row>
    <row r="88" spans="1:3" s="47" customFormat="1" x14ac:dyDescent="0.3">
      <c r="A88" s="42"/>
      <c r="B88" s="43"/>
      <c r="C88" s="53"/>
    </row>
  </sheetData>
  <mergeCells count="11">
    <mergeCell ref="B14:I14"/>
    <mergeCell ref="B12:I12"/>
    <mergeCell ref="B7:E7"/>
    <mergeCell ref="B9:E9"/>
    <mergeCell ref="A11:B11"/>
    <mergeCell ref="A10:G10"/>
    <mergeCell ref="B24:I24"/>
    <mergeCell ref="B22:I22"/>
    <mergeCell ref="B20:I20"/>
    <mergeCell ref="B18:I18"/>
    <mergeCell ref="B16:I16"/>
  </mergeCells>
  <phoneticPr fontId="9" type="noConversion"/>
  <pageMargins left="0.78749999999999998" right="0.78749999999999998" top="0.98402777777777772" bottom="0.98402777777777772" header="0.51180555555555551" footer="0.51180555555555551"/>
  <pageSetup paperSize="9" scale="83" fitToHeight="5" orientation="portrait" r:id="rId1"/>
  <rowBreaks count="6" manualBreakCount="6">
    <brk id="11" max="6" man="1"/>
    <brk id="13" max="6" man="1"/>
    <brk id="15" max="6" man="1"/>
    <brk id="17" max="6" man="1"/>
    <brk id="21" max="6" man="1"/>
    <brk id="3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37"/>
  <sheetViews>
    <sheetView zoomScaleNormal="100" workbookViewId="0">
      <selection activeCell="B23" sqref="B23"/>
    </sheetView>
  </sheetViews>
  <sheetFormatPr baseColWidth="10" defaultColWidth="11.453125" defaultRowHeight="13" x14ac:dyDescent="0.3"/>
  <cols>
    <col min="1" max="1" width="4.7265625" style="58" customWidth="1"/>
    <col min="2" max="2" width="70.7265625" style="59" customWidth="1"/>
    <col min="3" max="5" width="9.7265625" style="58" customWidth="1"/>
    <col min="6" max="7" width="60.7265625" style="20" customWidth="1"/>
    <col min="8" max="9" width="30.7265625" style="20" customWidth="1"/>
    <col min="10" max="16384" width="11.453125" style="20"/>
  </cols>
  <sheetData>
    <row r="1" spans="1:9" s="60" customFormat="1" x14ac:dyDescent="0.3">
      <c r="A1" s="58"/>
      <c r="B1" s="59"/>
      <c r="C1" s="58"/>
      <c r="D1" s="58"/>
      <c r="E1" s="58"/>
    </row>
    <row r="2" spans="1:9" s="60" customFormat="1" x14ac:dyDescent="0.3">
      <c r="A2" s="58"/>
      <c r="B2" s="59"/>
      <c r="C2" s="58"/>
      <c r="D2" s="58"/>
      <c r="E2" s="58"/>
    </row>
    <row r="3" spans="1:9" s="60" customFormat="1" x14ac:dyDescent="0.3">
      <c r="A3" s="58"/>
      <c r="B3" s="59"/>
      <c r="C3" s="58"/>
      <c r="D3" s="58"/>
      <c r="E3" s="58"/>
    </row>
    <row r="4" spans="1:9" s="60" customFormat="1" x14ac:dyDescent="0.3">
      <c r="A4" s="58"/>
      <c r="B4" s="59"/>
      <c r="C4" s="58"/>
      <c r="D4" s="58"/>
      <c r="E4" s="58"/>
    </row>
    <row r="5" spans="1:9" s="60" customFormat="1" x14ac:dyDescent="0.3">
      <c r="A5" s="58"/>
      <c r="B5" s="59"/>
      <c r="C5" s="58"/>
      <c r="D5" s="58"/>
      <c r="E5" s="58"/>
    </row>
    <row r="6" spans="1:9" s="60" customFormat="1" x14ac:dyDescent="0.3">
      <c r="A6" s="58"/>
      <c r="B6" s="32"/>
      <c r="C6" s="31"/>
      <c r="D6" s="20"/>
      <c r="E6" s="20"/>
    </row>
    <row r="7" spans="1:9" s="60" customFormat="1" ht="15.5" x14ac:dyDescent="0.35">
      <c r="A7" s="58"/>
      <c r="B7" s="155"/>
      <c r="C7" s="155"/>
      <c r="D7" s="155"/>
      <c r="E7" s="155"/>
    </row>
    <row r="8" spans="1:9" s="60" customFormat="1" ht="15.5" x14ac:dyDescent="0.35">
      <c r="A8" s="58"/>
      <c r="B8" s="44"/>
      <c r="C8" s="44"/>
      <c r="D8" s="44"/>
      <c r="E8" s="44"/>
    </row>
    <row r="9" spans="1:9" ht="15.5" x14ac:dyDescent="0.35">
      <c r="A9" s="61" t="s">
        <v>20</v>
      </c>
      <c r="B9" s="155" t="s">
        <v>70</v>
      </c>
      <c r="C9" s="155"/>
      <c r="D9" s="155"/>
      <c r="E9" s="155"/>
    </row>
    <row r="10" spans="1:9" s="30" customFormat="1" ht="12.5" x14ac:dyDescent="0.25">
      <c r="A10" s="166" t="s">
        <v>71</v>
      </c>
      <c r="B10" s="167"/>
      <c r="C10" s="167"/>
      <c r="D10" s="167"/>
      <c r="E10" s="167"/>
      <c r="F10" s="168"/>
      <c r="G10" s="168"/>
    </row>
    <row r="11" spans="1:9" ht="21" x14ac:dyDescent="0.25">
      <c r="A11" s="147" t="s">
        <v>23</v>
      </c>
      <c r="B11" s="147"/>
      <c r="C11" s="24" t="s">
        <v>114</v>
      </c>
      <c r="D11" s="24" t="s">
        <v>115</v>
      </c>
      <c r="E11" s="24" t="s">
        <v>122</v>
      </c>
      <c r="F11" s="25" t="s">
        <v>172</v>
      </c>
      <c r="G11" s="24" t="s">
        <v>140</v>
      </c>
      <c r="H11" s="24" t="s">
        <v>202</v>
      </c>
      <c r="I11" s="24" t="s">
        <v>203</v>
      </c>
    </row>
    <row r="12" spans="1:9" ht="12.5" x14ac:dyDescent="0.25">
      <c r="A12" s="62" t="s">
        <v>21</v>
      </c>
      <c r="B12" s="143" t="s">
        <v>171</v>
      </c>
      <c r="C12" s="144"/>
      <c r="D12" s="144"/>
      <c r="E12" s="144"/>
      <c r="F12" s="144"/>
      <c r="G12" s="144"/>
      <c r="H12" s="144"/>
      <c r="I12" s="145"/>
    </row>
    <row r="13" spans="1:9" ht="80" x14ac:dyDescent="0.25">
      <c r="A13" s="63"/>
      <c r="B13" s="64" t="s">
        <v>72</v>
      </c>
      <c r="C13" s="4">
        <v>4</v>
      </c>
      <c r="D13" s="4"/>
      <c r="E13" s="4"/>
      <c r="F13" s="28"/>
      <c r="G13" s="28"/>
      <c r="H13" s="124"/>
      <c r="I13" s="124"/>
    </row>
    <row r="14" spans="1:9" ht="12.5" x14ac:dyDescent="0.25">
      <c r="A14" s="62" t="s">
        <v>22</v>
      </c>
      <c r="B14" s="143" t="s">
        <v>73</v>
      </c>
      <c r="C14" s="144"/>
      <c r="D14" s="144"/>
      <c r="E14" s="144"/>
      <c r="F14" s="144"/>
      <c r="G14" s="144"/>
      <c r="H14" s="144"/>
      <c r="I14" s="145"/>
    </row>
    <row r="15" spans="1:9" ht="140" x14ac:dyDescent="0.25">
      <c r="A15" s="63"/>
      <c r="B15" s="64" t="s">
        <v>158</v>
      </c>
      <c r="C15" s="4">
        <v>6</v>
      </c>
      <c r="D15" s="4"/>
      <c r="E15" s="4"/>
      <c r="F15" s="28"/>
      <c r="G15" s="28"/>
      <c r="H15" s="125"/>
      <c r="I15" s="125"/>
    </row>
    <row r="16" spans="1:9" ht="12.5" x14ac:dyDescent="0.25">
      <c r="A16" s="65">
        <v>4.3</v>
      </c>
      <c r="B16" s="143" t="s">
        <v>74</v>
      </c>
      <c r="C16" s="144"/>
      <c r="D16" s="144"/>
      <c r="E16" s="144"/>
      <c r="F16" s="144"/>
      <c r="G16" s="144"/>
      <c r="H16" s="144"/>
      <c r="I16" s="145"/>
    </row>
    <row r="17" spans="1:9" ht="30" x14ac:dyDescent="0.25">
      <c r="A17" s="63"/>
      <c r="B17" s="64" t="s">
        <v>159</v>
      </c>
      <c r="C17" s="4">
        <v>4</v>
      </c>
      <c r="D17" s="66"/>
      <c r="E17" s="4"/>
      <c r="F17" s="28"/>
      <c r="G17" s="28"/>
      <c r="H17" s="125"/>
      <c r="I17" s="125"/>
    </row>
    <row r="18" spans="1:9" ht="12.5" x14ac:dyDescent="0.25">
      <c r="A18" s="62" t="s">
        <v>15</v>
      </c>
      <c r="B18" s="143" t="s">
        <v>75</v>
      </c>
      <c r="C18" s="144"/>
      <c r="D18" s="144"/>
      <c r="E18" s="144"/>
      <c r="F18" s="144"/>
      <c r="G18" s="144"/>
      <c r="H18" s="144"/>
      <c r="I18" s="145"/>
    </row>
    <row r="19" spans="1:9" ht="90" x14ac:dyDescent="0.25">
      <c r="A19" s="63"/>
      <c r="B19" s="64" t="s">
        <v>76</v>
      </c>
      <c r="C19" s="4">
        <v>6</v>
      </c>
      <c r="D19" s="4"/>
      <c r="E19" s="4"/>
      <c r="F19" s="28"/>
      <c r="G19" s="28"/>
      <c r="H19" s="126"/>
      <c r="I19" s="126"/>
    </row>
    <row r="20" spans="1:9" ht="12.5" x14ac:dyDescent="0.25">
      <c r="A20" s="62" t="s">
        <v>0</v>
      </c>
      <c r="B20" s="143" t="s">
        <v>77</v>
      </c>
      <c r="C20" s="144"/>
      <c r="D20" s="144"/>
      <c r="E20" s="144"/>
      <c r="F20" s="144"/>
      <c r="G20" s="144"/>
      <c r="H20" s="144"/>
      <c r="I20" s="145"/>
    </row>
    <row r="21" spans="1:9" ht="80" x14ac:dyDescent="0.25">
      <c r="A21" s="63"/>
      <c r="B21" s="64" t="s">
        <v>207</v>
      </c>
      <c r="C21" s="4">
        <v>2</v>
      </c>
      <c r="D21" s="4"/>
      <c r="E21" s="4"/>
      <c r="F21" s="28"/>
      <c r="G21" s="28"/>
      <c r="H21" s="125"/>
      <c r="I21" s="125"/>
    </row>
    <row r="22" spans="1:9" s="30" customFormat="1" ht="12.5" x14ac:dyDescent="0.25">
      <c r="A22" s="62" t="s">
        <v>78</v>
      </c>
      <c r="B22" s="143" t="s">
        <v>79</v>
      </c>
      <c r="C22" s="144"/>
      <c r="D22" s="144"/>
      <c r="E22" s="144"/>
      <c r="F22" s="144"/>
      <c r="G22" s="144"/>
      <c r="H22" s="144"/>
      <c r="I22" s="145"/>
    </row>
    <row r="23" spans="1:9" ht="110" x14ac:dyDescent="0.25">
      <c r="A23" s="63"/>
      <c r="B23" s="64" t="s">
        <v>80</v>
      </c>
      <c r="C23" s="4">
        <v>8</v>
      </c>
      <c r="D23" s="4"/>
      <c r="E23" s="4"/>
      <c r="F23" s="28"/>
      <c r="G23" s="28"/>
      <c r="H23" s="124"/>
      <c r="I23" s="124"/>
    </row>
    <row r="24" spans="1:9" ht="12.5" x14ac:dyDescent="0.25">
      <c r="A24" s="62" t="s">
        <v>112</v>
      </c>
      <c r="B24" s="143" t="s">
        <v>113</v>
      </c>
      <c r="C24" s="144"/>
      <c r="D24" s="144"/>
      <c r="E24" s="144"/>
      <c r="F24" s="144"/>
      <c r="G24" s="144"/>
      <c r="H24" s="144"/>
      <c r="I24" s="145"/>
    </row>
    <row r="25" spans="1:9" ht="40" x14ac:dyDescent="0.25">
      <c r="A25" s="63"/>
      <c r="B25" s="64" t="s">
        <v>81</v>
      </c>
      <c r="C25" s="4">
        <v>10</v>
      </c>
      <c r="D25" s="4"/>
      <c r="E25" s="4"/>
      <c r="F25" s="28"/>
      <c r="G25" s="28"/>
      <c r="H25" s="125"/>
      <c r="I25" s="125"/>
    </row>
    <row r="28" spans="1:9" ht="12.5" x14ac:dyDescent="0.25">
      <c r="A28" s="32"/>
      <c r="B28" s="32" t="s">
        <v>116</v>
      </c>
      <c r="C28" s="33"/>
      <c r="D28" s="32"/>
      <c r="E28" s="32"/>
    </row>
    <row r="29" spans="1:9" ht="21" x14ac:dyDescent="0.25">
      <c r="A29" s="34" t="s">
        <v>119</v>
      </c>
      <c r="B29" s="34" t="s">
        <v>118</v>
      </c>
      <c r="C29" s="24" t="s">
        <v>114</v>
      </c>
      <c r="D29" s="24" t="s">
        <v>115</v>
      </c>
      <c r="E29" s="24" t="s">
        <v>122</v>
      </c>
    </row>
    <row r="30" spans="1:9" ht="12.5" x14ac:dyDescent="0.25">
      <c r="A30" s="36" t="str">
        <f>+A12</f>
        <v>4.1</v>
      </c>
      <c r="B30" s="36" t="str">
        <f>+B12</f>
        <v>Organización, recursos humanos y comité</v>
      </c>
      <c r="C30" s="37">
        <f>+C13</f>
        <v>4</v>
      </c>
      <c r="D30" s="37">
        <f t="shared" ref="D30:E30" si="0">+D13</f>
        <v>0</v>
      </c>
      <c r="E30" s="37">
        <f t="shared" si="0"/>
        <v>0</v>
      </c>
    </row>
    <row r="31" spans="1:9" ht="12.5" x14ac:dyDescent="0.25">
      <c r="A31" s="54" t="str">
        <f>+A14</f>
        <v>4.2</v>
      </c>
      <c r="B31" s="36" t="str">
        <f>+B14</f>
        <v>Integración de los funcionarios y metas de desempeño</v>
      </c>
      <c r="C31" s="37">
        <f>+C15</f>
        <v>6</v>
      </c>
      <c r="D31" s="37">
        <f t="shared" ref="D31:E31" si="1">+D15</f>
        <v>0</v>
      </c>
      <c r="E31" s="37">
        <f t="shared" si="1"/>
        <v>0</v>
      </c>
    </row>
    <row r="32" spans="1:9" ht="12.5" x14ac:dyDescent="0.25">
      <c r="A32" s="103">
        <f>+A16</f>
        <v>4.3</v>
      </c>
      <c r="B32" s="36" t="str">
        <f>+B16</f>
        <v>Evaluación de la planificación anual</v>
      </c>
      <c r="C32" s="37">
        <f>+C17</f>
        <v>4</v>
      </c>
      <c r="D32" s="37">
        <f t="shared" ref="D32:E32" si="2">+D17</f>
        <v>0</v>
      </c>
      <c r="E32" s="37">
        <f t="shared" si="2"/>
        <v>0</v>
      </c>
    </row>
    <row r="33" spans="1:5" ht="12.5" x14ac:dyDescent="0.25">
      <c r="A33" s="36" t="str">
        <f>+A18</f>
        <v>4.4</v>
      </c>
      <c r="B33" s="36" t="str">
        <f>+B18</f>
        <v>Plan de capacitaciones de funcionarios</v>
      </c>
      <c r="C33" s="37">
        <f>+C19</f>
        <v>6</v>
      </c>
      <c r="D33" s="37">
        <f t="shared" ref="D33:E33" si="3">+D19</f>
        <v>0</v>
      </c>
      <c r="E33" s="37">
        <f t="shared" si="3"/>
        <v>0</v>
      </c>
    </row>
    <row r="34" spans="1:5" ht="12.5" x14ac:dyDescent="0.25">
      <c r="A34" s="36" t="str">
        <f>+A20</f>
        <v>4.5</v>
      </c>
      <c r="B34" s="36" t="str">
        <f>+B20</f>
        <v>Adquisiciones</v>
      </c>
      <c r="C34" s="37">
        <f>+C21</f>
        <v>2</v>
      </c>
      <c r="D34" s="37">
        <f t="shared" ref="D34:E34" si="4">+D21</f>
        <v>0</v>
      </c>
      <c r="E34" s="37">
        <f t="shared" si="4"/>
        <v>0</v>
      </c>
    </row>
    <row r="35" spans="1:5" ht="12.5" x14ac:dyDescent="0.25">
      <c r="A35" s="36" t="str">
        <f>+A22</f>
        <v>4.6</v>
      </c>
      <c r="B35" s="36" t="str">
        <f>+B22</f>
        <v>Presupuesto municipal para el desarrollo de políticas energéticas</v>
      </c>
      <c r="C35" s="37">
        <f>+C23</f>
        <v>8</v>
      </c>
      <c r="D35" s="37">
        <f t="shared" ref="D35:E35" si="5">+D23</f>
        <v>0</v>
      </c>
      <c r="E35" s="37">
        <f t="shared" si="5"/>
        <v>0</v>
      </c>
    </row>
    <row r="36" spans="1:5" ht="12.5" x14ac:dyDescent="0.25">
      <c r="A36" s="36" t="str">
        <f>+A24</f>
        <v>4.7</v>
      </c>
      <c r="B36" s="36" t="str">
        <f>+B24</f>
        <v>Participación y grupos de trabajo</v>
      </c>
      <c r="C36" s="37">
        <f>+C25</f>
        <v>10</v>
      </c>
      <c r="D36" s="37">
        <f t="shared" ref="D36:E36" si="6">+D25</f>
        <v>0</v>
      </c>
      <c r="E36" s="37">
        <f t="shared" si="6"/>
        <v>0</v>
      </c>
    </row>
    <row r="37" spans="1:5" x14ac:dyDescent="0.3">
      <c r="B37" s="67" t="s">
        <v>120</v>
      </c>
      <c r="C37" s="68">
        <f>+SUM(C30:C36)</f>
        <v>40</v>
      </c>
      <c r="D37" s="68">
        <f>+SUM(D30:D36)</f>
        <v>0</v>
      </c>
      <c r="E37" s="68">
        <f>+SUM(E30:E36)</f>
        <v>0</v>
      </c>
    </row>
  </sheetData>
  <mergeCells count="11">
    <mergeCell ref="B14:I14"/>
    <mergeCell ref="B12:I12"/>
    <mergeCell ref="A10:G10"/>
    <mergeCell ref="B7:E7"/>
    <mergeCell ref="B9:E9"/>
    <mergeCell ref="A11:B11"/>
    <mergeCell ref="B24:I24"/>
    <mergeCell ref="B22:I22"/>
    <mergeCell ref="B20:I20"/>
    <mergeCell ref="B18:I18"/>
    <mergeCell ref="B16:I16"/>
  </mergeCells>
  <phoneticPr fontId="9" type="noConversion"/>
  <pageMargins left="0.78749999999999998" right="0.78749999999999998" top="0.98402777777777772" bottom="0.98402777777777772" header="0.51180555555555551" footer="0.51180555555555551"/>
  <pageSetup paperSize="9" scale="83" fitToHeight="5" orientation="portrait" verticalDpi="0" r:id="rId1"/>
  <rowBreaks count="2" manualBreakCount="2">
    <brk id="17" max="16383" man="1"/>
    <brk id="1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18"/>
  <sheetViews>
    <sheetView zoomScaleNormal="100" zoomScaleSheetLayoutView="100" workbookViewId="0">
      <selection activeCell="C52" sqref="C52"/>
    </sheetView>
  </sheetViews>
  <sheetFormatPr baseColWidth="10" defaultColWidth="11.453125" defaultRowHeight="13" x14ac:dyDescent="0.3"/>
  <cols>
    <col min="1" max="1" width="4.7265625" style="58" customWidth="1"/>
    <col min="2" max="2" width="70.7265625" style="59" customWidth="1"/>
    <col min="3" max="5" width="9.7265625" style="58" customWidth="1"/>
    <col min="6" max="7" width="60.7265625" style="59" customWidth="1"/>
    <col min="8" max="9" width="30.7265625" style="59" customWidth="1"/>
    <col min="10" max="16384" width="11.453125" style="59"/>
  </cols>
  <sheetData>
    <row r="1" spans="1:9" s="60" customFormat="1" x14ac:dyDescent="0.3">
      <c r="A1" s="58"/>
      <c r="B1" s="59"/>
      <c r="C1" s="58"/>
      <c r="D1" s="58"/>
      <c r="E1" s="58"/>
    </row>
    <row r="2" spans="1:9" s="60" customFormat="1" x14ac:dyDescent="0.3">
      <c r="A2" s="58"/>
      <c r="B2" s="59"/>
      <c r="C2" s="58"/>
      <c r="D2" s="58"/>
      <c r="E2" s="58"/>
    </row>
    <row r="3" spans="1:9" s="60" customFormat="1" x14ac:dyDescent="0.3">
      <c r="A3" s="58"/>
      <c r="B3" s="59"/>
      <c r="C3" s="58"/>
      <c r="D3" s="58"/>
      <c r="E3" s="58"/>
    </row>
    <row r="4" spans="1:9" s="60" customFormat="1" x14ac:dyDescent="0.3">
      <c r="A4" s="58"/>
      <c r="B4" s="59"/>
      <c r="C4" s="58"/>
      <c r="D4" s="58"/>
      <c r="E4" s="58"/>
    </row>
    <row r="5" spans="1:9" s="60" customFormat="1" x14ac:dyDescent="0.3">
      <c r="A5" s="58"/>
      <c r="B5" s="59"/>
      <c r="C5" s="58"/>
      <c r="D5" s="58"/>
      <c r="E5" s="58"/>
    </row>
    <row r="6" spans="1:9" s="60" customFormat="1" x14ac:dyDescent="0.3">
      <c r="A6" s="58"/>
      <c r="B6" s="32"/>
      <c r="C6" s="31"/>
      <c r="D6" s="20"/>
      <c r="E6" s="20"/>
    </row>
    <row r="7" spans="1:9" s="60" customFormat="1" ht="15.5" x14ac:dyDescent="0.35">
      <c r="A7" s="58"/>
      <c r="B7" s="155"/>
      <c r="C7" s="155"/>
      <c r="D7" s="155"/>
      <c r="E7" s="155"/>
    </row>
    <row r="8" spans="1:9" s="60" customFormat="1" ht="15.5" x14ac:dyDescent="0.35">
      <c r="A8" s="58"/>
      <c r="B8" s="44"/>
      <c r="C8" s="44"/>
      <c r="D8" s="44"/>
      <c r="E8" s="44"/>
    </row>
    <row r="9" spans="1:9" ht="15.5" x14ac:dyDescent="0.35">
      <c r="A9" s="61" t="s">
        <v>3</v>
      </c>
      <c r="B9" s="155" t="s">
        <v>82</v>
      </c>
      <c r="C9" s="155"/>
      <c r="D9" s="155"/>
      <c r="E9" s="155"/>
    </row>
    <row r="10" spans="1:9" ht="12.5" x14ac:dyDescent="0.25">
      <c r="A10" s="169" t="s">
        <v>83</v>
      </c>
      <c r="B10" s="167"/>
      <c r="C10" s="167"/>
      <c r="D10" s="167"/>
      <c r="E10" s="167"/>
      <c r="F10" s="170"/>
      <c r="G10" s="170"/>
    </row>
    <row r="11" spans="1:9" ht="21" x14ac:dyDescent="0.25">
      <c r="A11" s="147" t="s">
        <v>23</v>
      </c>
      <c r="B11" s="147"/>
      <c r="C11" s="24" t="s">
        <v>114</v>
      </c>
      <c r="D11" s="24" t="s">
        <v>115</v>
      </c>
      <c r="E11" s="24" t="s">
        <v>122</v>
      </c>
      <c r="F11" s="25" t="s">
        <v>172</v>
      </c>
      <c r="G11" s="24" t="s">
        <v>140</v>
      </c>
      <c r="H11" s="24" t="s">
        <v>202</v>
      </c>
      <c r="I11" s="24" t="s">
        <v>203</v>
      </c>
    </row>
    <row r="12" spans="1:9" s="60" customFormat="1" ht="12.5" x14ac:dyDescent="0.25">
      <c r="A12" s="62" t="s">
        <v>4</v>
      </c>
      <c r="B12" s="143" t="s">
        <v>84</v>
      </c>
      <c r="C12" s="144"/>
      <c r="D12" s="144"/>
      <c r="E12" s="144"/>
      <c r="F12" s="144"/>
      <c r="G12" s="144"/>
      <c r="H12" s="144"/>
      <c r="I12" s="145"/>
    </row>
    <row r="13" spans="1:9" s="60" customFormat="1" ht="90" x14ac:dyDescent="0.25">
      <c r="A13" s="63"/>
      <c r="B13" s="64" t="s">
        <v>85</v>
      </c>
      <c r="C13" s="4">
        <v>8</v>
      </c>
      <c r="D13" s="4"/>
      <c r="E13" s="4"/>
      <c r="F13" s="64"/>
      <c r="G13" s="64"/>
      <c r="H13" s="124"/>
      <c r="I13" s="124"/>
    </row>
    <row r="14" spans="1:9" s="60" customFormat="1" ht="12.5" x14ac:dyDescent="0.25">
      <c r="A14" s="62" t="s">
        <v>5</v>
      </c>
      <c r="B14" s="143" t="s">
        <v>86</v>
      </c>
      <c r="C14" s="144"/>
      <c r="D14" s="144"/>
      <c r="E14" s="144"/>
      <c r="F14" s="144"/>
      <c r="G14" s="144"/>
      <c r="H14" s="144"/>
      <c r="I14" s="145"/>
    </row>
    <row r="15" spans="1:9" s="60" customFormat="1" ht="90" x14ac:dyDescent="0.25">
      <c r="A15" s="63"/>
      <c r="B15" s="64" t="s">
        <v>160</v>
      </c>
      <c r="C15" s="4">
        <v>2</v>
      </c>
      <c r="D15" s="4"/>
      <c r="E15" s="4"/>
      <c r="F15" s="64"/>
      <c r="G15" s="64"/>
      <c r="H15" s="125"/>
      <c r="I15" s="125"/>
    </row>
    <row r="16" spans="1:9" s="60" customFormat="1" ht="12.5" x14ac:dyDescent="0.25">
      <c r="A16" s="62" t="s">
        <v>6</v>
      </c>
      <c r="B16" s="143" t="s">
        <v>87</v>
      </c>
      <c r="C16" s="144"/>
      <c r="D16" s="144"/>
      <c r="E16" s="144"/>
      <c r="F16" s="144"/>
      <c r="G16" s="144"/>
      <c r="H16" s="144"/>
      <c r="I16" s="145"/>
    </row>
    <row r="17" spans="1:9" s="60" customFormat="1" ht="90" x14ac:dyDescent="0.25">
      <c r="A17" s="63"/>
      <c r="B17" s="64" t="s">
        <v>88</v>
      </c>
      <c r="C17" s="4">
        <v>6</v>
      </c>
      <c r="D17" s="4"/>
      <c r="E17" s="4"/>
      <c r="F17" s="64"/>
      <c r="G17" s="64"/>
      <c r="H17" s="125"/>
      <c r="I17" s="125"/>
    </row>
    <row r="18" spans="1:9" s="60" customFormat="1" ht="12.5" x14ac:dyDescent="0.25">
      <c r="A18" s="62" t="s">
        <v>91</v>
      </c>
      <c r="B18" s="171" t="s">
        <v>90</v>
      </c>
      <c r="C18" s="172"/>
      <c r="D18" s="172"/>
      <c r="E18" s="172"/>
      <c r="F18" s="172"/>
      <c r="G18" s="172"/>
      <c r="H18" s="172"/>
      <c r="I18" s="173"/>
    </row>
    <row r="19" spans="1:9" s="60" customFormat="1" ht="30" x14ac:dyDescent="0.25">
      <c r="A19" s="63"/>
      <c r="B19" s="64" t="s">
        <v>89</v>
      </c>
      <c r="C19" s="4">
        <v>6</v>
      </c>
      <c r="D19" s="4"/>
      <c r="E19" s="4"/>
      <c r="F19" s="64"/>
      <c r="G19" s="64"/>
      <c r="H19" s="126"/>
      <c r="I19" s="126"/>
    </row>
    <row r="20" spans="1:9" s="60" customFormat="1" ht="12.5" x14ac:dyDescent="0.25">
      <c r="A20" s="62" t="s">
        <v>93</v>
      </c>
      <c r="B20" s="171" t="s">
        <v>92</v>
      </c>
      <c r="C20" s="172"/>
      <c r="D20" s="172"/>
      <c r="E20" s="172"/>
      <c r="F20" s="172"/>
      <c r="G20" s="172"/>
      <c r="H20" s="172"/>
      <c r="I20" s="173"/>
    </row>
    <row r="21" spans="1:9" s="60" customFormat="1" ht="90" x14ac:dyDescent="0.25">
      <c r="A21" s="63"/>
      <c r="B21" s="64" t="s">
        <v>94</v>
      </c>
      <c r="C21" s="4">
        <v>6</v>
      </c>
      <c r="D21" s="4"/>
      <c r="E21" s="4"/>
      <c r="F21" s="64"/>
      <c r="G21" s="64"/>
      <c r="H21" s="125"/>
      <c r="I21" s="125"/>
    </row>
    <row r="22" spans="1:9" s="60" customFormat="1" ht="12.5" x14ac:dyDescent="0.25">
      <c r="A22" s="62" t="s">
        <v>95</v>
      </c>
      <c r="B22" s="171" t="s">
        <v>96</v>
      </c>
      <c r="C22" s="172"/>
      <c r="D22" s="172"/>
      <c r="E22" s="172"/>
      <c r="F22" s="172"/>
      <c r="G22" s="172"/>
      <c r="H22" s="172"/>
      <c r="I22" s="173"/>
    </row>
    <row r="23" spans="1:9" s="60" customFormat="1" ht="110" x14ac:dyDescent="0.25">
      <c r="A23" s="63"/>
      <c r="B23" s="64" t="s">
        <v>169</v>
      </c>
      <c r="C23" s="4">
        <v>6</v>
      </c>
      <c r="D23" s="4"/>
      <c r="E23" s="4"/>
      <c r="F23" s="64"/>
      <c r="G23" s="64"/>
      <c r="H23" s="124"/>
      <c r="I23" s="124"/>
    </row>
    <row r="24" spans="1:9" s="60" customFormat="1" ht="12.5" x14ac:dyDescent="0.25">
      <c r="A24" s="62" t="s">
        <v>98</v>
      </c>
      <c r="B24" s="171" t="s">
        <v>97</v>
      </c>
      <c r="C24" s="172"/>
      <c r="D24" s="172"/>
      <c r="E24" s="172"/>
      <c r="F24" s="172"/>
      <c r="G24" s="172"/>
      <c r="H24" s="172"/>
      <c r="I24" s="173"/>
    </row>
    <row r="25" spans="1:9" s="60" customFormat="1" ht="80" x14ac:dyDescent="0.25">
      <c r="A25" s="63"/>
      <c r="B25" s="64" t="s">
        <v>161</v>
      </c>
      <c r="C25" s="4">
        <v>4</v>
      </c>
      <c r="D25" s="4"/>
      <c r="E25" s="4"/>
      <c r="F25" s="64"/>
      <c r="G25" s="64"/>
      <c r="H25" s="125"/>
      <c r="I25" s="125"/>
    </row>
    <row r="26" spans="1:9" s="60" customFormat="1" ht="12.5" x14ac:dyDescent="0.25">
      <c r="A26" s="62" t="s">
        <v>99</v>
      </c>
      <c r="B26" s="171" t="s">
        <v>100</v>
      </c>
      <c r="C26" s="172"/>
      <c r="D26" s="172"/>
      <c r="E26" s="172"/>
      <c r="F26" s="172"/>
      <c r="G26" s="172"/>
      <c r="H26" s="172"/>
      <c r="I26" s="173"/>
    </row>
    <row r="27" spans="1:9" s="60" customFormat="1" ht="80" x14ac:dyDescent="0.25">
      <c r="A27" s="63"/>
      <c r="B27" s="64" t="s">
        <v>162</v>
      </c>
      <c r="C27" s="4">
        <v>6</v>
      </c>
      <c r="D27" s="4"/>
      <c r="E27" s="4"/>
      <c r="F27" s="64"/>
      <c r="G27" s="64"/>
      <c r="H27" s="127"/>
      <c r="I27" s="127"/>
    </row>
    <row r="28" spans="1:9" s="60" customFormat="1" ht="12.5" x14ac:dyDescent="0.25">
      <c r="A28" s="62" t="s">
        <v>102</v>
      </c>
      <c r="B28" s="171" t="s">
        <v>101</v>
      </c>
      <c r="C28" s="172"/>
      <c r="D28" s="172"/>
      <c r="E28" s="172"/>
      <c r="F28" s="172"/>
      <c r="G28" s="172"/>
      <c r="H28" s="172"/>
      <c r="I28" s="173"/>
    </row>
    <row r="29" spans="1:9" s="60" customFormat="1" ht="40" x14ac:dyDescent="0.25">
      <c r="A29" s="63"/>
      <c r="B29" s="64" t="s">
        <v>103</v>
      </c>
      <c r="C29" s="4">
        <v>8</v>
      </c>
      <c r="D29" s="4"/>
      <c r="E29" s="4"/>
      <c r="F29" s="64"/>
      <c r="G29" s="64"/>
      <c r="H29" s="127"/>
      <c r="I29" s="127"/>
    </row>
    <row r="30" spans="1:9" s="60" customFormat="1" ht="12.5" x14ac:dyDescent="0.25">
      <c r="A30" s="62" t="s">
        <v>104</v>
      </c>
      <c r="B30" s="171" t="s">
        <v>105</v>
      </c>
      <c r="C30" s="172"/>
      <c r="D30" s="172"/>
      <c r="E30" s="172"/>
      <c r="F30" s="172"/>
      <c r="G30" s="172"/>
      <c r="H30" s="172"/>
      <c r="I30" s="173"/>
    </row>
    <row r="31" spans="1:9" s="60" customFormat="1" ht="60" x14ac:dyDescent="0.25">
      <c r="A31" s="63"/>
      <c r="B31" s="64" t="s">
        <v>106</v>
      </c>
      <c r="C31" s="4">
        <v>6</v>
      </c>
      <c r="D31" s="4"/>
      <c r="E31" s="4"/>
      <c r="F31" s="64"/>
      <c r="G31" s="64"/>
      <c r="H31" s="127"/>
      <c r="I31" s="127"/>
    </row>
    <row r="32" spans="1:9" s="60" customFormat="1" ht="12.5" x14ac:dyDescent="0.25">
      <c r="A32" s="62" t="s">
        <v>108</v>
      </c>
      <c r="B32" s="171" t="s">
        <v>107</v>
      </c>
      <c r="C32" s="172"/>
      <c r="D32" s="172"/>
      <c r="E32" s="172"/>
      <c r="F32" s="172"/>
      <c r="G32" s="172"/>
      <c r="H32" s="172"/>
      <c r="I32" s="173"/>
    </row>
    <row r="33" spans="1:9" s="60" customFormat="1" ht="40" x14ac:dyDescent="0.25">
      <c r="A33" s="63"/>
      <c r="B33" s="64" t="s">
        <v>109</v>
      </c>
      <c r="C33" s="4">
        <v>8</v>
      </c>
      <c r="D33" s="4"/>
      <c r="E33" s="4"/>
      <c r="F33" s="64"/>
      <c r="G33" s="64"/>
      <c r="H33" s="127"/>
      <c r="I33" s="127"/>
    </row>
    <row r="34" spans="1:9" s="60" customFormat="1" x14ac:dyDescent="0.25">
      <c r="A34" s="69"/>
      <c r="B34" s="70"/>
      <c r="C34" s="71"/>
      <c r="D34" s="70"/>
      <c r="E34" s="70"/>
    </row>
    <row r="35" spans="1:9" s="60" customFormat="1" x14ac:dyDescent="0.25">
      <c r="A35" s="69"/>
      <c r="B35" s="70"/>
      <c r="C35" s="71"/>
      <c r="D35" s="70"/>
      <c r="E35" s="70"/>
    </row>
    <row r="36" spans="1:9" s="60" customFormat="1" x14ac:dyDescent="0.3">
      <c r="A36" s="58"/>
      <c r="B36" s="59"/>
      <c r="C36" s="58"/>
      <c r="D36" s="58"/>
      <c r="E36" s="58"/>
    </row>
    <row r="37" spans="1:9" s="60" customFormat="1" x14ac:dyDescent="0.3">
      <c r="A37" s="58"/>
      <c r="B37" s="59"/>
      <c r="C37" s="58"/>
      <c r="D37" s="58"/>
      <c r="E37" s="58"/>
    </row>
    <row r="38" spans="1:9" s="60" customFormat="1" ht="12.5" x14ac:dyDescent="0.2">
      <c r="A38" s="32"/>
      <c r="B38" s="32" t="s">
        <v>116</v>
      </c>
      <c r="C38" s="33"/>
      <c r="D38" s="32"/>
      <c r="E38" s="32"/>
    </row>
    <row r="39" spans="1:9" s="60" customFormat="1" ht="21" x14ac:dyDescent="0.25">
      <c r="A39" s="34" t="s">
        <v>119</v>
      </c>
      <c r="B39" s="34" t="s">
        <v>118</v>
      </c>
      <c r="C39" s="24" t="s">
        <v>114</v>
      </c>
      <c r="D39" s="24" t="s">
        <v>115</v>
      </c>
      <c r="E39" s="24" t="s">
        <v>122</v>
      </c>
    </row>
    <row r="40" spans="1:9" s="60" customFormat="1" ht="12.5" x14ac:dyDescent="0.2">
      <c r="A40" s="36" t="str">
        <f>+A12</f>
        <v>5.1</v>
      </c>
      <c r="B40" s="36" t="str">
        <f>+B12</f>
        <v>Estrategia comunicacional</v>
      </c>
      <c r="C40" s="37">
        <f>+C13</f>
        <v>8</v>
      </c>
      <c r="D40" s="37">
        <f>+D13</f>
        <v>0</v>
      </c>
      <c r="E40" s="37">
        <f>+E13</f>
        <v>0</v>
      </c>
    </row>
    <row r="41" spans="1:9" s="60" customFormat="1" ht="12.5" x14ac:dyDescent="0.2">
      <c r="A41" s="36" t="str">
        <f>+A14</f>
        <v>5.2</v>
      </c>
      <c r="B41" s="36" t="str">
        <f>+B14</f>
        <v>Cooperación con instituciones de vivienda</v>
      </c>
      <c r="C41" s="37">
        <f>+C15</f>
        <v>2</v>
      </c>
      <c r="D41" s="37">
        <f>+D15</f>
        <v>0</v>
      </c>
      <c r="E41" s="37">
        <f>+E15</f>
        <v>0</v>
      </c>
    </row>
    <row r="42" spans="1:9" s="60" customFormat="1" ht="12.5" x14ac:dyDescent="0.2">
      <c r="A42" s="36" t="str">
        <f>+A16</f>
        <v>5.3</v>
      </c>
      <c r="B42" s="36" t="str">
        <f>+B16</f>
        <v>Cooperación nacional e internacional con otros municipios y regiones</v>
      </c>
      <c r="C42" s="37">
        <f>+C17</f>
        <v>6</v>
      </c>
      <c r="D42" s="37">
        <f>+D17</f>
        <v>0</v>
      </c>
      <c r="E42" s="37">
        <f>+E17</f>
        <v>0</v>
      </c>
    </row>
    <row r="43" spans="1:9" s="60" customFormat="1" ht="12.5" x14ac:dyDescent="0.2">
      <c r="A43" s="36" t="str">
        <f>+A18</f>
        <v>5.4</v>
      </c>
      <c r="B43" s="36" t="str">
        <f>+B18</f>
        <v>Cooperación con universidades y centros de investigación</v>
      </c>
      <c r="C43" s="37">
        <f>+C19</f>
        <v>6</v>
      </c>
      <c r="D43" s="37">
        <f>+D19</f>
        <v>0</v>
      </c>
      <c r="E43" s="37">
        <f>+E19</f>
        <v>0</v>
      </c>
    </row>
    <row r="44" spans="1:9" s="60" customFormat="1" ht="12.5" x14ac:dyDescent="0.2">
      <c r="A44" s="36" t="str">
        <f>+A20</f>
        <v>5.5</v>
      </c>
      <c r="B44" s="36" t="str">
        <f>+B20</f>
        <v>Cooperación con el sector privado de las grandes empresas</v>
      </c>
      <c r="C44" s="37">
        <f>+C21</f>
        <v>6</v>
      </c>
      <c r="D44" s="37">
        <f>+D21</f>
        <v>0</v>
      </c>
      <c r="E44" s="37">
        <f>+E21</f>
        <v>0</v>
      </c>
    </row>
    <row r="45" spans="1:9" s="60" customFormat="1" ht="12.5" x14ac:dyDescent="0.2">
      <c r="A45" s="36" t="str">
        <f>+A22</f>
        <v>5.6</v>
      </c>
      <c r="B45" s="36" t="str">
        <f>+B22</f>
        <v>Cooperación con el sector privado de la pequeña y mediana empresa</v>
      </c>
      <c r="C45" s="37">
        <f>+C23</f>
        <v>6</v>
      </c>
      <c r="D45" s="37">
        <f>+D23</f>
        <v>0</v>
      </c>
      <c r="E45" s="37">
        <f>+E23</f>
        <v>0</v>
      </c>
    </row>
    <row r="46" spans="1:9" s="60" customFormat="1" ht="12.5" x14ac:dyDescent="0.2">
      <c r="A46" s="54" t="str">
        <f>+A24</f>
        <v>5.7</v>
      </c>
      <c r="B46" s="36" t="str">
        <f>+B24</f>
        <v>Apoyo para la protección del sector forestal y agrícola</v>
      </c>
      <c r="C46" s="37">
        <f>+C25</f>
        <v>4</v>
      </c>
      <c r="D46" s="37">
        <f>+D25</f>
        <v>0</v>
      </c>
      <c r="E46" s="37">
        <f>+E25</f>
        <v>0</v>
      </c>
    </row>
    <row r="47" spans="1:9" s="60" customFormat="1" ht="12.5" x14ac:dyDescent="0.2">
      <c r="A47" s="36" t="str">
        <f>+A26</f>
        <v>5.8</v>
      </c>
      <c r="B47" s="36" t="str">
        <f>+B26</f>
        <v>Cooperación y comunicación con residentes y multiplicadores locales sin fines de lucro</v>
      </c>
      <c r="C47" s="37">
        <f>+C27</f>
        <v>6</v>
      </c>
      <c r="D47" s="37">
        <f>+D27</f>
        <v>0</v>
      </c>
      <c r="E47" s="37">
        <f>+E27</f>
        <v>0</v>
      </c>
    </row>
    <row r="48" spans="1:9" s="60" customFormat="1" ht="12.5" x14ac:dyDescent="0.2">
      <c r="A48" s="36" t="str">
        <f>+A28</f>
        <v>5.9</v>
      </c>
      <c r="B48" s="36" t="str">
        <f>+B28</f>
        <v>Cooperación y comunicación con colegios y establecimientos pre-escolares</v>
      </c>
      <c r="C48" s="37">
        <f>+C29</f>
        <v>8</v>
      </c>
      <c r="D48" s="37">
        <f>+D29</f>
        <v>0</v>
      </c>
      <c r="E48" s="37">
        <f>+E29</f>
        <v>0</v>
      </c>
    </row>
    <row r="49" spans="1:5" s="60" customFormat="1" ht="12.5" x14ac:dyDescent="0.2">
      <c r="A49" s="36" t="str">
        <f>+A30</f>
        <v>5.10</v>
      </c>
      <c r="B49" s="36" t="str">
        <f>+B30</f>
        <v>Centro de información en temas de energía y cambio climático</v>
      </c>
      <c r="C49" s="37">
        <f>+C31</f>
        <v>6</v>
      </c>
      <c r="D49" s="37">
        <f>+D31</f>
        <v>0</v>
      </c>
      <c r="E49" s="37">
        <f>+E31</f>
        <v>0</v>
      </c>
    </row>
    <row r="50" spans="1:5" s="60" customFormat="1" ht="12.5" x14ac:dyDescent="0.2">
      <c r="A50" s="36" t="str">
        <f>+A32</f>
        <v>5.11</v>
      </c>
      <c r="B50" s="36" t="str">
        <f>+B32</f>
        <v>Proyecto emblemático en la comuna</v>
      </c>
      <c r="C50" s="37">
        <f>+C33</f>
        <v>8</v>
      </c>
      <c r="D50" s="37">
        <f>+D33</f>
        <v>0</v>
      </c>
      <c r="E50" s="37">
        <f>+E33</f>
        <v>0</v>
      </c>
    </row>
    <row r="51" spans="1:5" s="60" customFormat="1" x14ac:dyDescent="0.3">
      <c r="A51" s="58"/>
      <c r="B51" s="67" t="s">
        <v>120</v>
      </c>
      <c r="C51" s="68">
        <f>+SUM(C40:C50)</f>
        <v>66</v>
      </c>
      <c r="D51" s="68">
        <f>+SUM(D40:D50)</f>
        <v>0</v>
      </c>
      <c r="E51" s="68">
        <f>+SUM(E40:E50)</f>
        <v>0</v>
      </c>
    </row>
    <row r="52" spans="1:5" s="60" customFormat="1" x14ac:dyDescent="0.3">
      <c r="A52" s="58"/>
      <c r="B52" s="59"/>
      <c r="C52" s="58"/>
      <c r="D52" s="58"/>
      <c r="E52" s="58"/>
    </row>
    <row r="53" spans="1:5" s="60" customFormat="1" x14ac:dyDescent="0.3">
      <c r="A53" s="58"/>
      <c r="B53" s="59"/>
      <c r="C53" s="58"/>
      <c r="D53" s="58"/>
      <c r="E53" s="58"/>
    </row>
    <row r="54" spans="1:5" s="60" customFormat="1" x14ac:dyDescent="0.3">
      <c r="A54" s="58"/>
      <c r="B54" s="59"/>
      <c r="C54" s="58"/>
      <c r="D54" s="58"/>
      <c r="E54" s="58"/>
    </row>
    <row r="55" spans="1:5" s="60" customFormat="1" x14ac:dyDescent="0.3">
      <c r="A55" s="58"/>
      <c r="B55" s="59"/>
      <c r="C55" s="58"/>
      <c r="D55" s="58"/>
      <c r="E55" s="58"/>
    </row>
    <row r="56" spans="1:5" s="60" customFormat="1" x14ac:dyDescent="0.3">
      <c r="A56" s="58"/>
      <c r="B56" s="59"/>
      <c r="C56" s="58"/>
      <c r="D56" s="58"/>
      <c r="E56" s="58"/>
    </row>
    <row r="57" spans="1:5" s="60" customFormat="1" x14ac:dyDescent="0.3">
      <c r="A57" s="58"/>
      <c r="B57" s="59"/>
      <c r="C57" s="58"/>
      <c r="D57" s="58"/>
      <c r="E57" s="58"/>
    </row>
    <row r="58" spans="1:5" s="60" customFormat="1" x14ac:dyDescent="0.3">
      <c r="A58" s="58"/>
      <c r="B58" s="59"/>
      <c r="C58" s="58"/>
      <c r="D58" s="58"/>
      <c r="E58" s="58"/>
    </row>
    <row r="59" spans="1:5" s="60" customFormat="1" x14ac:dyDescent="0.3">
      <c r="A59" s="58"/>
      <c r="B59" s="59"/>
      <c r="C59" s="58"/>
      <c r="D59" s="58"/>
      <c r="E59" s="58"/>
    </row>
    <row r="60" spans="1:5" s="60" customFormat="1" x14ac:dyDescent="0.3">
      <c r="A60" s="58"/>
      <c r="B60" s="59"/>
      <c r="C60" s="58"/>
      <c r="D60" s="58"/>
      <c r="E60" s="58"/>
    </row>
    <row r="61" spans="1:5" s="60" customFormat="1" x14ac:dyDescent="0.3">
      <c r="A61" s="58"/>
      <c r="B61" s="59"/>
      <c r="C61" s="58"/>
      <c r="D61" s="58"/>
      <c r="E61" s="58"/>
    </row>
    <row r="62" spans="1:5" s="60" customFormat="1" x14ac:dyDescent="0.3">
      <c r="A62" s="58"/>
      <c r="B62" s="59"/>
      <c r="C62" s="58"/>
      <c r="D62" s="58"/>
      <c r="E62" s="58"/>
    </row>
    <row r="63" spans="1:5" s="60" customFormat="1" x14ac:dyDescent="0.3">
      <c r="A63" s="58"/>
      <c r="B63" s="59"/>
      <c r="C63" s="58"/>
      <c r="D63" s="58"/>
      <c r="E63" s="58"/>
    </row>
    <row r="64" spans="1:5" s="60" customFormat="1" x14ac:dyDescent="0.3">
      <c r="A64" s="58"/>
      <c r="B64" s="59"/>
      <c r="C64" s="58"/>
      <c r="D64" s="58"/>
      <c r="E64" s="58"/>
    </row>
    <row r="65" spans="1:5" s="60" customFormat="1" x14ac:dyDescent="0.3">
      <c r="A65" s="58"/>
      <c r="B65" s="59"/>
      <c r="C65" s="58"/>
      <c r="D65" s="58"/>
      <c r="E65" s="58"/>
    </row>
    <row r="66" spans="1:5" s="60" customFormat="1" x14ac:dyDescent="0.3">
      <c r="A66" s="58"/>
      <c r="B66" s="59"/>
      <c r="C66" s="58"/>
      <c r="D66" s="58"/>
      <c r="E66" s="58"/>
    </row>
    <row r="67" spans="1:5" s="60" customFormat="1" x14ac:dyDescent="0.3">
      <c r="A67" s="58"/>
      <c r="B67" s="59"/>
      <c r="C67" s="58"/>
      <c r="D67" s="58"/>
      <c r="E67" s="58"/>
    </row>
    <row r="68" spans="1:5" s="60" customFormat="1" x14ac:dyDescent="0.3">
      <c r="A68" s="58"/>
      <c r="B68" s="59"/>
      <c r="C68" s="58"/>
      <c r="D68" s="58"/>
      <c r="E68" s="58"/>
    </row>
    <row r="69" spans="1:5" s="60" customFormat="1" x14ac:dyDescent="0.3">
      <c r="A69" s="58"/>
      <c r="B69" s="59"/>
      <c r="C69" s="58"/>
      <c r="D69" s="58"/>
      <c r="E69" s="58"/>
    </row>
    <row r="70" spans="1:5" s="60" customFormat="1" x14ac:dyDescent="0.3">
      <c r="A70" s="58"/>
      <c r="B70" s="59"/>
      <c r="C70" s="58"/>
      <c r="D70" s="58"/>
      <c r="E70" s="58"/>
    </row>
    <row r="71" spans="1:5" s="60" customFormat="1" x14ac:dyDescent="0.3">
      <c r="A71" s="58"/>
      <c r="B71" s="59"/>
      <c r="C71" s="58"/>
      <c r="D71" s="58"/>
      <c r="E71" s="58"/>
    </row>
    <row r="72" spans="1:5" s="60" customFormat="1" x14ac:dyDescent="0.3">
      <c r="A72" s="58"/>
      <c r="B72" s="59"/>
      <c r="C72" s="58"/>
      <c r="D72" s="58"/>
      <c r="E72" s="58"/>
    </row>
    <row r="73" spans="1:5" s="60" customFormat="1" x14ac:dyDescent="0.3">
      <c r="A73" s="58"/>
      <c r="B73" s="59"/>
      <c r="C73" s="58"/>
      <c r="D73" s="58"/>
      <c r="E73" s="58"/>
    </row>
    <row r="74" spans="1:5" s="60" customFormat="1" x14ac:dyDescent="0.3">
      <c r="A74" s="58"/>
      <c r="B74" s="59"/>
      <c r="C74" s="58"/>
      <c r="D74" s="58"/>
      <c r="E74" s="58"/>
    </row>
    <row r="75" spans="1:5" s="60" customFormat="1" x14ac:dyDescent="0.3">
      <c r="A75" s="58"/>
      <c r="B75" s="59"/>
      <c r="C75" s="58"/>
      <c r="D75" s="58"/>
      <c r="E75" s="58"/>
    </row>
    <row r="76" spans="1:5" s="60" customFormat="1" x14ac:dyDescent="0.3">
      <c r="A76" s="58"/>
      <c r="B76" s="59"/>
      <c r="C76" s="58"/>
      <c r="D76" s="58"/>
      <c r="E76" s="58"/>
    </row>
    <row r="77" spans="1:5" s="60" customFormat="1" x14ac:dyDescent="0.3">
      <c r="A77" s="58"/>
      <c r="B77" s="59"/>
      <c r="C77" s="58"/>
      <c r="D77" s="58"/>
      <c r="E77" s="58"/>
    </row>
    <row r="78" spans="1:5" s="60" customFormat="1" x14ac:dyDescent="0.3">
      <c r="A78" s="58"/>
      <c r="B78" s="59"/>
      <c r="C78" s="58"/>
      <c r="D78" s="58"/>
      <c r="E78" s="58"/>
    </row>
    <row r="79" spans="1:5" s="60" customFormat="1" x14ac:dyDescent="0.3">
      <c r="A79" s="58"/>
      <c r="B79" s="59"/>
      <c r="C79" s="58"/>
      <c r="D79" s="58"/>
      <c r="E79" s="58"/>
    </row>
    <row r="80" spans="1:5" s="60" customFormat="1" x14ac:dyDescent="0.3">
      <c r="A80" s="58"/>
      <c r="B80" s="59"/>
      <c r="C80" s="58"/>
      <c r="D80" s="58"/>
      <c r="E80" s="58"/>
    </row>
    <row r="81" spans="1:5" s="60" customFormat="1" x14ac:dyDescent="0.3">
      <c r="A81" s="58"/>
      <c r="B81" s="59"/>
      <c r="C81" s="58"/>
      <c r="D81" s="58"/>
      <c r="E81" s="58"/>
    </row>
    <row r="82" spans="1:5" s="60" customFormat="1" x14ac:dyDescent="0.3">
      <c r="A82" s="58"/>
      <c r="B82" s="59"/>
      <c r="C82" s="58"/>
      <c r="D82" s="58"/>
      <c r="E82" s="58"/>
    </row>
    <row r="83" spans="1:5" s="60" customFormat="1" x14ac:dyDescent="0.3">
      <c r="A83" s="58"/>
      <c r="B83" s="59"/>
      <c r="C83" s="58"/>
      <c r="D83" s="58"/>
      <c r="E83" s="58"/>
    </row>
    <row r="84" spans="1:5" s="60" customFormat="1" x14ac:dyDescent="0.3">
      <c r="A84" s="58"/>
      <c r="B84" s="59"/>
      <c r="C84" s="58"/>
      <c r="D84" s="58"/>
      <c r="E84" s="58"/>
    </row>
    <row r="85" spans="1:5" s="60" customFormat="1" x14ac:dyDescent="0.3">
      <c r="A85" s="58"/>
      <c r="B85" s="59"/>
      <c r="C85" s="58"/>
      <c r="D85" s="58"/>
      <c r="E85" s="58"/>
    </row>
    <row r="86" spans="1:5" s="60" customFormat="1" x14ac:dyDescent="0.3">
      <c r="A86" s="58"/>
      <c r="B86" s="59"/>
      <c r="C86" s="58"/>
      <c r="D86" s="58"/>
      <c r="E86" s="58"/>
    </row>
    <row r="87" spans="1:5" s="60" customFormat="1" x14ac:dyDescent="0.3">
      <c r="A87" s="58"/>
      <c r="B87" s="59"/>
      <c r="C87" s="58"/>
      <c r="D87" s="58"/>
      <c r="E87" s="58"/>
    </row>
    <row r="88" spans="1:5" s="60" customFormat="1" x14ac:dyDescent="0.3">
      <c r="A88" s="58"/>
      <c r="B88" s="59"/>
      <c r="C88" s="58"/>
      <c r="D88" s="58"/>
      <c r="E88" s="58"/>
    </row>
    <row r="89" spans="1:5" s="60" customFormat="1" x14ac:dyDescent="0.3">
      <c r="A89" s="58"/>
      <c r="B89" s="59"/>
      <c r="C89" s="58"/>
      <c r="D89" s="58"/>
      <c r="E89" s="58"/>
    </row>
    <row r="90" spans="1:5" s="60" customFormat="1" x14ac:dyDescent="0.3">
      <c r="A90" s="58"/>
      <c r="B90" s="59"/>
      <c r="C90" s="58"/>
      <c r="D90" s="58"/>
      <c r="E90" s="58"/>
    </row>
    <row r="91" spans="1:5" s="60" customFormat="1" x14ac:dyDescent="0.3">
      <c r="A91" s="58"/>
      <c r="B91" s="59"/>
      <c r="C91" s="58"/>
      <c r="D91" s="58"/>
      <c r="E91" s="58"/>
    </row>
    <row r="92" spans="1:5" s="60" customFormat="1" x14ac:dyDescent="0.3">
      <c r="A92" s="58"/>
      <c r="B92" s="59"/>
      <c r="C92" s="58"/>
      <c r="D92" s="58"/>
      <c r="E92" s="58"/>
    </row>
    <row r="93" spans="1:5" s="60" customFormat="1" x14ac:dyDescent="0.3">
      <c r="A93" s="58"/>
      <c r="B93" s="59"/>
      <c r="C93" s="58"/>
      <c r="D93" s="58"/>
      <c r="E93" s="58"/>
    </row>
    <row r="94" spans="1:5" s="60" customFormat="1" x14ac:dyDescent="0.3">
      <c r="A94" s="58"/>
      <c r="B94" s="59"/>
      <c r="C94" s="58"/>
      <c r="D94" s="58"/>
      <c r="E94" s="58"/>
    </row>
    <row r="95" spans="1:5" s="60" customFormat="1" x14ac:dyDescent="0.3">
      <c r="A95" s="58"/>
      <c r="B95" s="59"/>
      <c r="C95" s="58"/>
      <c r="D95" s="58"/>
      <c r="E95" s="58"/>
    </row>
    <row r="96" spans="1:5" s="60" customFormat="1" x14ac:dyDescent="0.3">
      <c r="A96" s="58"/>
      <c r="B96" s="59"/>
      <c r="C96" s="58"/>
      <c r="D96" s="58"/>
      <c r="E96" s="58"/>
    </row>
    <row r="97" spans="1:5" s="60" customFormat="1" x14ac:dyDescent="0.3">
      <c r="A97" s="58"/>
      <c r="B97" s="59"/>
      <c r="C97" s="58"/>
      <c r="D97" s="58"/>
      <c r="E97" s="58"/>
    </row>
    <row r="98" spans="1:5" s="60" customFormat="1" x14ac:dyDescent="0.3">
      <c r="A98" s="58"/>
      <c r="B98" s="59"/>
      <c r="C98" s="58"/>
      <c r="D98" s="58"/>
      <c r="E98" s="58"/>
    </row>
    <row r="99" spans="1:5" s="60" customFormat="1" x14ac:dyDescent="0.3">
      <c r="A99" s="58"/>
      <c r="B99" s="59"/>
      <c r="C99" s="58"/>
      <c r="D99" s="58"/>
      <c r="E99" s="58"/>
    </row>
    <row r="100" spans="1:5" s="60" customFormat="1" x14ac:dyDescent="0.3">
      <c r="A100" s="58"/>
      <c r="B100" s="59"/>
      <c r="C100" s="58"/>
      <c r="D100" s="58"/>
      <c r="E100" s="58"/>
    </row>
    <row r="101" spans="1:5" s="60" customFormat="1" x14ac:dyDescent="0.3">
      <c r="A101" s="58"/>
      <c r="B101" s="59"/>
      <c r="C101" s="58"/>
      <c r="D101" s="58"/>
      <c r="E101" s="58"/>
    </row>
    <row r="102" spans="1:5" s="60" customFormat="1" x14ac:dyDescent="0.3">
      <c r="A102" s="58"/>
      <c r="B102" s="59"/>
      <c r="C102" s="58"/>
      <c r="D102" s="58"/>
      <c r="E102" s="58"/>
    </row>
    <row r="103" spans="1:5" s="60" customFormat="1" x14ac:dyDescent="0.3">
      <c r="A103" s="58"/>
      <c r="B103" s="59"/>
      <c r="C103" s="58"/>
      <c r="D103" s="58"/>
      <c r="E103" s="58"/>
    </row>
    <row r="104" spans="1:5" s="60" customFormat="1" x14ac:dyDescent="0.3">
      <c r="A104" s="58"/>
      <c r="B104" s="59"/>
      <c r="C104" s="58"/>
      <c r="D104" s="58"/>
      <c r="E104" s="58"/>
    </row>
    <row r="105" spans="1:5" s="60" customFormat="1" x14ac:dyDescent="0.3">
      <c r="A105" s="58"/>
      <c r="B105" s="59"/>
      <c r="C105" s="58"/>
      <c r="D105" s="58"/>
      <c r="E105" s="58"/>
    </row>
    <row r="106" spans="1:5" s="60" customFormat="1" x14ac:dyDescent="0.3">
      <c r="A106" s="58"/>
      <c r="B106" s="59"/>
      <c r="C106" s="58"/>
      <c r="D106" s="58"/>
      <c r="E106" s="58"/>
    </row>
    <row r="107" spans="1:5" s="60" customFormat="1" x14ac:dyDescent="0.3">
      <c r="A107" s="58"/>
      <c r="B107" s="59"/>
      <c r="C107" s="58"/>
      <c r="D107" s="58"/>
      <c r="E107" s="58"/>
    </row>
    <row r="108" spans="1:5" s="60" customFormat="1" x14ac:dyDescent="0.3">
      <c r="A108" s="58"/>
      <c r="B108" s="59"/>
      <c r="C108" s="58"/>
      <c r="D108" s="58"/>
      <c r="E108" s="58"/>
    </row>
    <row r="109" spans="1:5" s="60" customFormat="1" x14ac:dyDescent="0.3">
      <c r="A109" s="58"/>
      <c r="B109" s="59"/>
      <c r="C109" s="58"/>
      <c r="D109" s="58"/>
      <c r="E109" s="58"/>
    </row>
    <row r="110" spans="1:5" s="60" customFormat="1" x14ac:dyDescent="0.3">
      <c r="A110" s="58"/>
      <c r="B110" s="59"/>
      <c r="C110" s="58"/>
      <c r="D110" s="58"/>
      <c r="E110" s="58"/>
    </row>
    <row r="111" spans="1:5" s="60" customFormat="1" x14ac:dyDescent="0.3">
      <c r="A111" s="58"/>
      <c r="B111" s="59"/>
      <c r="C111" s="58"/>
      <c r="D111" s="58"/>
      <c r="E111" s="58"/>
    </row>
    <row r="112" spans="1:5" s="60" customFormat="1" x14ac:dyDescent="0.3">
      <c r="A112" s="58"/>
      <c r="B112" s="59"/>
      <c r="C112" s="58"/>
      <c r="D112" s="58"/>
      <c r="E112" s="58"/>
    </row>
    <row r="113" spans="1:5" s="60" customFormat="1" x14ac:dyDescent="0.3">
      <c r="A113" s="58"/>
      <c r="B113" s="59"/>
      <c r="C113" s="58"/>
      <c r="D113" s="58"/>
      <c r="E113" s="58"/>
    </row>
    <row r="114" spans="1:5" s="60" customFormat="1" x14ac:dyDescent="0.3">
      <c r="A114" s="58"/>
      <c r="B114" s="59"/>
      <c r="C114" s="58"/>
      <c r="D114" s="58"/>
      <c r="E114" s="58"/>
    </row>
    <row r="115" spans="1:5" s="60" customFormat="1" x14ac:dyDescent="0.3">
      <c r="A115" s="58"/>
      <c r="B115" s="59"/>
      <c r="C115" s="58"/>
      <c r="D115" s="58"/>
      <c r="E115" s="58"/>
    </row>
    <row r="116" spans="1:5" s="60" customFormat="1" x14ac:dyDescent="0.3">
      <c r="A116" s="58"/>
      <c r="B116" s="59"/>
      <c r="C116" s="58"/>
      <c r="D116" s="58"/>
      <c r="E116" s="58"/>
    </row>
    <row r="117" spans="1:5" s="60" customFormat="1" x14ac:dyDescent="0.3">
      <c r="A117" s="58"/>
      <c r="B117" s="59"/>
      <c r="C117" s="58"/>
      <c r="D117" s="58"/>
      <c r="E117" s="58"/>
    </row>
    <row r="118" spans="1:5" s="60" customFormat="1" x14ac:dyDescent="0.3">
      <c r="A118" s="58"/>
      <c r="B118" s="59"/>
      <c r="C118" s="58"/>
      <c r="D118" s="58"/>
      <c r="E118" s="58"/>
    </row>
  </sheetData>
  <mergeCells count="15">
    <mergeCell ref="B7:E7"/>
    <mergeCell ref="B9:E9"/>
    <mergeCell ref="A11:B11"/>
    <mergeCell ref="A10:G10"/>
    <mergeCell ref="B32:I32"/>
    <mergeCell ref="B30:I30"/>
    <mergeCell ref="B28:I28"/>
    <mergeCell ref="B26:I26"/>
    <mergeCell ref="B14:I14"/>
    <mergeCell ref="B12:I12"/>
    <mergeCell ref="B24:I24"/>
    <mergeCell ref="B22:I22"/>
    <mergeCell ref="B20:I20"/>
    <mergeCell ref="B18:I18"/>
    <mergeCell ref="B16:I16"/>
  </mergeCells>
  <phoneticPr fontId="9" type="noConversion"/>
  <pageMargins left="0.78740157480314965" right="0.78740157480314965" top="0.98425196850393704" bottom="0.98425196850393704" header="0.51181102362204722" footer="0.51181102362204722"/>
  <pageSetup paperSize="9" scale="83" fitToHeight="5" orientation="portrait" verticalDpi="0" r:id="rId1"/>
  <rowBreaks count="5" manualBreakCount="5">
    <brk id="15" max="6" man="1"/>
    <brk id="17" max="6" man="1"/>
    <brk id="23" max="6" man="1"/>
    <brk id="27" max="6" man="1"/>
    <brk id="31"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92"/>
  <sheetViews>
    <sheetView topLeftCell="A16" zoomScaleNormal="100" zoomScaleSheetLayoutView="100" workbookViewId="0">
      <selection activeCell="E33" sqref="E33"/>
    </sheetView>
  </sheetViews>
  <sheetFormatPr baseColWidth="10" defaultColWidth="11.453125" defaultRowHeight="13" x14ac:dyDescent="0.3"/>
  <cols>
    <col min="1" max="1" width="4.7265625" style="58" customWidth="1"/>
    <col min="2" max="2" width="70.7265625" style="59" customWidth="1"/>
    <col min="3" max="5" width="9.7265625" style="58" customWidth="1"/>
    <col min="6" max="7" width="60.7265625" style="59" customWidth="1"/>
    <col min="8" max="9" width="30.7265625" style="59" customWidth="1"/>
    <col min="10" max="16384" width="11.453125" style="59"/>
  </cols>
  <sheetData>
    <row r="1" spans="1:9" s="60" customFormat="1" x14ac:dyDescent="0.3">
      <c r="A1" s="58"/>
      <c r="B1" s="59"/>
      <c r="C1" s="58"/>
      <c r="D1" s="58"/>
      <c r="E1" s="58"/>
    </row>
    <row r="2" spans="1:9" s="60" customFormat="1" x14ac:dyDescent="0.3">
      <c r="A2" s="58"/>
      <c r="B2" s="59"/>
      <c r="C2" s="58"/>
      <c r="D2" s="58"/>
      <c r="E2" s="58"/>
    </row>
    <row r="3" spans="1:9" s="60" customFormat="1" x14ac:dyDescent="0.3">
      <c r="A3" s="58"/>
      <c r="B3" s="59"/>
      <c r="C3" s="58"/>
      <c r="D3" s="58"/>
      <c r="E3" s="58"/>
    </row>
    <row r="4" spans="1:9" s="60" customFormat="1" x14ac:dyDescent="0.3">
      <c r="A4" s="58"/>
      <c r="B4" s="59"/>
      <c r="C4" s="58"/>
      <c r="D4" s="58"/>
      <c r="E4" s="58"/>
    </row>
    <row r="5" spans="1:9" s="60" customFormat="1" x14ac:dyDescent="0.3">
      <c r="A5" s="58"/>
      <c r="B5" s="59"/>
      <c r="C5" s="58"/>
      <c r="D5" s="58"/>
      <c r="E5" s="58"/>
    </row>
    <row r="6" spans="1:9" s="60" customFormat="1" x14ac:dyDescent="0.3">
      <c r="A6" s="58"/>
      <c r="B6" s="32"/>
      <c r="C6" s="31"/>
      <c r="D6" s="20"/>
      <c r="E6" s="20"/>
    </row>
    <row r="7" spans="1:9" s="60" customFormat="1" ht="15.5" x14ac:dyDescent="0.35">
      <c r="A7" s="58"/>
      <c r="B7" s="155"/>
      <c r="C7" s="155"/>
      <c r="D7" s="155"/>
      <c r="E7" s="155"/>
    </row>
    <row r="8" spans="1:9" s="60" customFormat="1" ht="15.5" x14ac:dyDescent="0.35">
      <c r="A8" s="58"/>
      <c r="B8" s="44"/>
      <c r="C8" s="44"/>
      <c r="D8" s="44"/>
      <c r="E8" s="44"/>
    </row>
    <row r="9" spans="1:9" ht="15.5" x14ac:dyDescent="0.35">
      <c r="A9" s="61" t="s">
        <v>168</v>
      </c>
      <c r="B9" s="155" t="s">
        <v>204</v>
      </c>
      <c r="C9" s="155"/>
      <c r="D9" s="155"/>
      <c r="E9" s="155"/>
    </row>
    <row r="10" spans="1:9" ht="12.5" x14ac:dyDescent="0.25">
      <c r="A10" s="169" t="s">
        <v>208</v>
      </c>
      <c r="B10" s="167"/>
      <c r="C10" s="167"/>
      <c r="D10" s="167"/>
      <c r="E10" s="167"/>
      <c r="F10" s="170"/>
      <c r="G10" s="170"/>
    </row>
    <row r="11" spans="1:9" ht="21" x14ac:dyDescent="0.25">
      <c r="A11" s="147" t="s">
        <v>23</v>
      </c>
      <c r="B11" s="147"/>
      <c r="C11" s="24" t="s">
        <v>114</v>
      </c>
      <c r="D11" s="24" t="s">
        <v>115</v>
      </c>
      <c r="E11" s="24" t="s">
        <v>122</v>
      </c>
      <c r="F11" s="25" t="s">
        <v>172</v>
      </c>
      <c r="G11" s="24" t="s">
        <v>140</v>
      </c>
      <c r="H11" s="24" t="s">
        <v>202</v>
      </c>
      <c r="I11" s="24" t="s">
        <v>203</v>
      </c>
    </row>
    <row r="12" spans="1:9" s="60" customFormat="1" ht="12.5" x14ac:dyDescent="0.25">
      <c r="A12" s="62" t="s">
        <v>164</v>
      </c>
      <c r="B12" s="143" t="s">
        <v>117</v>
      </c>
      <c r="C12" s="144"/>
      <c r="D12" s="144"/>
      <c r="E12" s="144"/>
      <c r="F12" s="144"/>
      <c r="G12" s="144"/>
      <c r="H12" s="144"/>
      <c r="I12" s="145"/>
    </row>
    <row r="13" spans="1:9" s="60" customFormat="1" ht="130" x14ac:dyDescent="0.25">
      <c r="A13" s="63"/>
      <c r="B13" s="64" t="s">
        <v>205</v>
      </c>
      <c r="C13" s="4">
        <v>6</v>
      </c>
      <c r="D13" s="4"/>
      <c r="E13" s="4"/>
      <c r="F13" s="64"/>
      <c r="G13" s="64"/>
      <c r="H13" s="124"/>
      <c r="I13" s="124"/>
    </row>
    <row r="14" spans="1:9" s="60" customFormat="1" ht="12.5" x14ac:dyDescent="0.25">
      <c r="A14" s="62" t="s">
        <v>165</v>
      </c>
      <c r="B14" s="143" t="s">
        <v>211</v>
      </c>
      <c r="C14" s="144"/>
      <c r="D14" s="144"/>
      <c r="E14" s="144"/>
      <c r="F14" s="144"/>
      <c r="G14" s="144"/>
      <c r="H14" s="144"/>
      <c r="I14" s="145"/>
    </row>
    <row r="15" spans="1:9" s="60" customFormat="1" ht="170" x14ac:dyDescent="0.25">
      <c r="A15" s="63"/>
      <c r="B15" s="64" t="s">
        <v>212</v>
      </c>
      <c r="C15" s="4">
        <v>10</v>
      </c>
      <c r="D15" s="4"/>
      <c r="E15" s="4"/>
      <c r="F15" s="64"/>
      <c r="G15" s="64"/>
      <c r="H15" s="125"/>
      <c r="I15" s="125"/>
    </row>
    <row r="16" spans="1:9" s="60" customFormat="1" ht="12.5" x14ac:dyDescent="0.25">
      <c r="A16" s="62" t="s">
        <v>210</v>
      </c>
      <c r="B16" s="143" t="s">
        <v>213</v>
      </c>
      <c r="C16" s="144"/>
      <c r="D16" s="144"/>
      <c r="E16" s="144"/>
      <c r="F16" s="144"/>
      <c r="G16" s="144"/>
      <c r="H16" s="144"/>
      <c r="I16" s="145"/>
    </row>
    <row r="17" spans="1:9" s="60" customFormat="1" ht="120" x14ac:dyDescent="0.25">
      <c r="A17" s="63"/>
      <c r="B17" s="64" t="s">
        <v>209</v>
      </c>
      <c r="C17" s="4">
        <v>10</v>
      </c>
      <c r="D17" s="4"/>
      <c r="E17" s="4"/>
      <c r="F17" s="64"/>
      <c r="G17" s="64"/>
      <c r="H17" s="125"/>
      <c r="I17" s="125"/>
    </row>
    <row r="18" spans="1:9" s="60" customFormat="1" x14ac:dyDescent="0.25">
      <c r="A18" s="69"/>
      <c r="B18" s="70"/>
      <c r="C18" s="71"/>
      <c r="D18" s="70"/>
      <c r="E18" s="70"/>
    </row>
    <row r="19" spans="1:9" s="60" customFormat="1" x14ac:dyDescent="0.3">
      <c r="A19" s="58"/>
      <c r="B19" s="59"/>
      <c r="C19" s="58"/>
      <c r="D19" s="58"/>
      <c r="E19" s="58"/>
    </row>
    <row r="20" spans="1:9" s="60" customFormat="1" ht="12.5" x14ac:dyDescent="0.2">
      <c r="A20" s="32"/>
      <c r="B20" s="32" t="s">
        <v>116</v>
      </c>
      <c r="C20" s="33"/>
      <c r="D20" s="32"/>
      <c r="E20" s="32"/>
    </row>
    <row r="21" spans="1:9" s="60" customFormat="1" ht="21" x14ac:dyDescent="0.25">
      <c r="A21" s="34" t="s">
        <v>119</v>
      </c>
      <c r="B21" s="34" t="s">
        <v>118</v>
      </c>
      <c r="C21" s="24" t="s">
        <v>114</v>
      </c>
      <c r="D21" s="24" t="s">
        <v>115</v>
      </c>
      <c r="E21" s="24" t="s">
        <v>122</v>
      </c>
    </row>
    <row r="22" spans="1:9" s="60" customFormat="1" ht="12.5" x14ac:dyDescent="0.2">
      <c r="A22" s="36" t="str">
        <f>+A12</f>
        <v>6.1</v>
      </c>
      <c r="B22" s="36" t="str">
        <f>+B12</f>
        <v>Concepto de tránsito y movilidad</v>
      </c>
      <c r="C22" s="37">
        <f>+C13</f>
        <v>6</v>
      </c>
      <c r="D22" s="37">
        <f>+D13</f>
        <v>0</v>
      </c>
      <c r="E22" s="37">
        <f>+E13</f>
        <v>0</v>
      </c>
    </row>
    <row r="23" spans="1:9" s="60" customFormat="1" ht="12.5" x14ac:dyDescent="0.2">
      <c r="A23" s="36" t="s">
        <v>165</v>
      </c>
      <c r="B23" s="36" t="s">
        <v>211</v>
      </c>
      <c r="C23" s="37">
        <v>10</v>
      </c>
      <c r="D23" s="37">
        <f>+D15</f>
        <v>0</v>
      </c>
      <c r="E23" s="37">
        <f>+E15</f>
        <v>0</v>
      </c>
    </row>
    <row r="24" spans="1:9" s="60" customFormat="1" ht="12.5" x14ac:dyDescent="0.2">
      <c r="A24" s="36" t="str">
        <f>+A16</f>
        <v>6.3</v>
      </c>
      <c r="B24" s="36" t="str">
        <f>+B16</f>
        <v>Promoción y difusión de la movilidad sostenible</v>
      </c>
      <c r="C24" s="37">
        <f>+C17</f>
        <v>10</v>
      </c>
      <c r="D24" s="37">
        <f>+D17</f>
        <v>0</v>
      </c>
      <c r="E24" s="37">
        <f>+E17</f>
        <v>0</v>
      </c>
    </row>
    <row r="25" spans="1:9" s="60" customFormat="1" x14ac:dyDescent="0.3">
      <c r="A25" s="58"/>
      <c r="B25" s="67" t="s">
        <v>120</v>
      </c>
      <c r="C25" s="68">
        <f>+SUM(C22:C24)</f>
        <v>26</v>
      </c>
      <c r="D25" s="68">
        <f>+SUM(D22:D24)</f>
        <v>0</v>
      </c>
      <c r="E25" s="68">
        <f>+SUM(E22:E24)</f>
        <v>0</v>
      </c>
    </row>
    <row r="26" spans="1:9" s="60" customFormat="1" x14ac:dyDescent="0.3">
      <c r="A26" s="58"/>
      <c r="B26" s="59"/>
      <c r="C26" s="58"/>
      <c r="D26" s="58"/>
      <c r="E26" s="58"/>
    </row>
    <row r="27" spans="1:9" s="60" customFormat="1" x14ac:dyDescent="0.3">
      <c r="A27" s="58"/>
      <c r="B27" s="59"/>
      <c r="C27" s="58"/>
      <c r="D27" s="58"/>
      <c r="E27" s="58"/>
    </row>
    <row r="28" spans="1:9" s="60" customFormat="1" x14ac:dyDescent="0.3">
      <c r="A28" s="58"/>
      <c r="B28" s="59"/>
      <c r="C28" s="58"/>
      <c r="D28" s="58"/>
      <c r="E28" s="58"/>
    </row>
    <row r="29" spans="1:9" s="60" customFormat="1" x14ac:dyDescent="0.3">
      <c r="A29" s="58"/>
      <c r="B29" s="59"/>
      <c r="C29" s="58"/>
      <c r="D29" s="58"/>
      <c r="E29" s="58"/>
    </row>
    <row r="30" spans="1:9" s="60" customFormat="1" x14ac:dyDescent="0.3">
      <c r="A30" s="58"/>
      <c r="B30" s="59"/>
      <c r="C30" s="58"/>
      <c r="D30" s="58"/>
      <c r="E30" s="58"/>
    </row>
    <row r="31" spans="1:9" s="60" customFormat="1" x14ac:dyDescent="0.3">
      <c r="A31" s="58"/>
      <c r="B31" s="59"/>
      <c r="C31" s="58"/>
      <c r="D31" s="58"/>
      <c r="E31" s="58"/>
    </row>
    <row r="32" spans="1:9" s="60" customFormat="1" x14ac:dyDescent="0.3">
      <c r="A32" s="58"/>
      <c r="B32" s="59"/>
      <c r="C32" s="58"/>
      <c r="D32" s="58"/>
      <c r="E32" s="58"/>
    </row>
    <row r="33" spans="1:5" s="60" customFormat="1" x14ac:dyDescent="0.3">
      <c r="A33" s="58"/>
      <c r="B33" s="59"/>
      <c r="C33" s="58"/>
      <c r="D33" s="58"/>
      <c r="E33" s="58"/>
    </row>
    <row r="34" spans="1:5" s="60" customFormat="1" x14ac:dyDescent="0.3">
      <c r="A34" s="58"/>
      <c r="B34" s="59"/>
      <c r="C34" s="58"/>
      <c r="D34" s="58"/>
      <c r="E34" s="58"/>
    </row>
    <row r="35" spans="1:5" s="60" customFormat="1" x14ac:dyDescent="0.3">
      <c r="A35" s="58"/>
      <c r="B35" s="59"/>
      <c r="C35" s="58"/>
      <c r="D35" s="58"/>
      <c r="E35" s="58"/>
    </row>
    <row r="36" spans="1:5" s="60" customFormat="1" x14ac:dyDescent="0.3">
      <c r="A36" s="58"/>
      <c r="B36" s="59"/>
      <c r="C36" s="58"/>
      <c r="D36" s="58"/>
      <c r="E36" s="58"/>
    </row>
    <row r="37" spans="1:5" s="60" customFormat="1" x14ac:dyDescent="0.3">
      <c r="A37" s="58"/>
      <c r="B37" s="59"/>
      <c r="C37" s="58"/>
      <c r="D37" s="58"/>
      <c r="E37" s="58"/>
    </row>
    <row r="38" spans="1:5" s="60" customFormat="1" x14ac:dyDescent="0.3">
      <c r="A38" s="58"/>
      <c r="B38" s="59"/>
      <c r="C38" s="58"/>
      <c r="D38" s="58"/>
      <c r="E38" s="58"/>
    </row>
    <row r="39" spans="1:5" s="60" customFormat="1" x14ac:dyDescent="0.3">
      <c r="A39" s="58"/>
      <c r="B39" s="59"/>
      <c r="C39" s="58"/>
      <c r="D39" s="58"/>
      <c r="E39" s="58"/>
    </row>
    <row r="40" spans="1:5" s="60" customFormat="1" x14ac:dyDescent="0.3">
      <c r="A40" s="58"/>
      <c r="B40" s="59"/>
      <c r="C40" s="58"/>
      <c r="D40" s="58"/>
      <c r="E40" s="58"/>
    </row>
    <row r="41" spans="1:5" s="60" customFormat="1" x14ac:dyDescent="0.3">
      <c r="A41" s="58"/>
      <c r="B41" s="59"/>
      <c r="C41" s="58"/>
      <c r="D41" s="58"/>
      <c r="E41" s="58"/>
    </row>
    <row r="42" spans="1:5" s="60" customFormat="1" x14ac:dyDescent="0.3">
      <c r="A42" s="58"/>
      <c r="B42" s="59"/>
      <c r="C42" s="58"/>
      <c r="D42" s="58"/>
      <c r="E42" s="58"/>
    </row>
    <row r="43" spans="1:5" s="60" customFormat="1" x14ac:dyDescent="0.3">
      <c r="A43" s="58"/>
      <c r="B43" s="59"/>
      <c r="C43" s="58"/>
      <c r="D43" s="58"/>
      <c r="E43" s="58"/>
    </row>
    <row r="44" spans="1:5" s="60" customFormat="1" x14ac:dyDescent="0.3">
      <c r="A44" s="58"/>
      <c r="B44" s="59"/>
      <c r="C44" s="58"/>
      <c r="D44" s="58"/>
      <c r="E44" s="58"/>
    </row>
    <row r="45" spans="1:5" s="60" customFormat="1" x14ac:dyDescent="0.3">
      <c r="A45" s="58"/>
      <c r="B45" s="59"/>
      <c r="C45" s="58"/>
      <c r="D45" s="58"/>
      <c r="E45" s="58"/>
    </row>
    <row r="46" spans="1:5" s="60" customFormat="1" x14ac:dyDescent="0.3">
      <c r="A46" s="58"/>
      <c r="B46" s="59"/>
      <c r="C46" s="58"/>
      <c r="D46" s="58"/>
      <c r="E46" s="58"/>
    </row>
    <row r="47" spans="1:5" s="60" customFormat="1" x14ac:dyDescent="0.3">
      <c r="A47" s="58"/>
      <c r="B47" s="59"/>
      <c r="C47" s="58"/>
      <c r="D47" s="58"/>
      <c r="E47" s="58"/>
    </row>
    <row r="48" spans="1:5" s="60" customFormat="1" x14ac:dyDescent="0.3">
      <c r="A48" s="58"/>
      <c r="B48" s="59"/>
      <c r="C48" s="58"/>
      <c r="D48" s="58"/>
      <c r="E48" s="58"/>
    </row>
    <row r="49" spans="1:5" s="60" customFormat="1" x14ac:dyDescent="0.3">
      <c r="A49" s="58"/>
      <c r="B49" s="59"/>
      <c r="C49" s="58"/>
      <c r="D49" s="58"/>
      <c r="E49" s="58"/>
    </row>
    <row r="50" spans="1:5" s="60" customFormat="1" x14ac:dyDescent="0.3">
      <c r="A50" s="58"/>
      <c r="B50" s="59"/>
      <c r="C50" s="58"/>
      <c r="D50" s="58"/>
      <c r="E50" s="58"/>
    </row>
    <row r="51" spans="1:5" s="60" customFormat="1" x14ac:dyDescent="0.3">
      <c r="A51" s="58"/>
      <c r="B51" s="59"/>
      <c r="C51" s="58"/>
      <c r="D51" s="58"/>
      <c r="E51" s="58"/>
    </row>
    <row r="52" spans="1:5" s="60" customFormat="1" x14ac:dyDescent="0.3">
      <c r="A52" s="58"/>
      <c r="B52" s="59"/>
      <c r="C52" s="58"/>
      <c r="D52" s="58"/>
      <c r="E52" s="58"/>
    </row>
    <row r="53" spans="1:5" s="60" customFormat="1" x14ac:dyDescent="0.3">
      <c r="A53" s="58"/>
      <c r="B53" s="59"/>
      <c r="C53" s="58"/>
      <c r="D53" s="58"/>
      <c r="E53" s="58"/>
    </row>
    <row r="54" spans="1:5" s="60" customFormat="1" x14ac:dyDescent="0.3">
      <c r="A54" s="58"/>
      <c r="B54" s="59"/>
      <c r="C54" s="58"/>
      <c r="D54" s="58"/>
      <c r="E54" s="58"/>
    </row>
    <row r="55" spans="1:5" s="60" customFormat="1" x14ac:dyDescent="0.3">
      <c r="A55" s="58"/>
      <c r="B55" s="59"/>
      <c r="C55" s="58"/>
      <c r="D55" s="58"/>
      <c r="E55" s="58"/>
    </row>
    <row r="56" spans="1:5" s="60" customFormat="1" x14ac:dyDescent="0.3">
      <c r="A56" s="58"/>
      <c r="B56" s="59"/>
      <c r="C56" s="58"/>
      <c r="D56" s="58"/>
      <c r="E56" s="58"/>
    </row>
    <row r="57" spans="1:5" s="60" customFormat="1" x14ac:dyDescent="0.3">
      <c r="A57" s="58"/>
      <c r="B57" s="59"/>
      <c r="C57" s="58"/>
      <c r="D57" s="58"/>
      <c r="E57" s="58"/>
    </row>
    <row r="58" spans="1:5" s="60" customFormat="1" x14ac:dyDescent="0.3">
      <c r="A58" s="58"/>
      <c r="B58" s="59"/>
      <c r="C58" s="58"/>
      <c r="D58" s="58"/>
      <c r="E58" s="58"/>
    </row>
    <row r="59" spans="1:5" s="60" customFormat="1" x14ac:dyDescent="0.3">
      <c r="A59" s="58"/>
      <c r="B59" s="59"/>
      <c r="C59" s="58"/>
      <c r="D59" s="58"/>
      <c r="E59" s="58"/>
    </row>
    <row r="60" spans="1:5" s="60" customFormat="1" x14ac:dyDescent="0.3">
      <c r="A60" s="58"/>
      <c r="B60" s="59"/>
      <c r="C60" s="58"/>
      <c r="D60" s="58"/>
      <c r="E60" s="58"/>
    </row>
    <row r="61" spans="1:5" s="60" customFormat="1" x14ac:dyDescent="0.3">
      <c r="A61" s="58"/>
      <c r="B61" s="59"/>
      <c r="C61" s="58"/>
      <c r="D61" s="58"/>
      <c r="E61" s="58"/>
    </row>
    <row r="62" spans="1:5" s="60" customFormat="1" x14ac:dyDescent="0.3">
      <c r="A62" s="58"/>
      <c r="B62" s="59"/>
      <c r="C62" s="58"/>
      <c r="D62" s="58"/>
      <c r="E62" s="58"/>
    </row>
    <row r="63" spans="1:5" s="60" customFormat="1" x14ac:dyDescent="0.3">
      <c r="A63" s="58"/>
      <c r="B63" s="59"/>
      <c r="C63" s="58"/>
      <c r="D63" s="58"/>
      <c r="E63" s="58"/>
    </row>
    <row r="64" spans="1:5" s="60" customFormat="1" x14ac:dyDescent="0.3">
      <c r="A64" s="58"/>
      <c r="B64" s="59"/>
      <c r="C64" s="58"/>
      <c r="D64" s="58"/>
      <c r="E64" s="58"/>
    </row>
    <row r="65" spans="1:5" s="60" customFormat="1" x14ac:dyDescent="0.3">
      <c r="A65" s="58"/>
      <c r="B65" s="59"/>
      <c r="C65" s="58"/>
      <c r="D65" s="58"/>
      <c r="E65" s="58"/>
    </row>
    <row r="66" spans="1:5" s="60" customFormat="1" x14ac:dyDescent="0.3">
      <c r="A66" s="58"/>
      <c r="B66" s="59"/>
      <c r="C66" s="58"/>
      <c r="D66" s="58"/>
      <c r="E66" s="58"/>
    </row>
    <row r="67" spans="1:5" s="60" customFormat="1" x14ac:dyDescent="0.3">
      <c r="A67" s="58"/>
      <c r="B67" s="59"/>
      <c r="C67" s="58"/>
      <c r="D67" s="58"/>
      <c r="E67" s="58"/>
    </row>
    <row r="68" spans="1:5" s="60" customFormat="1" x14ac:dyDescent="0.3">
      <c r="A68" s="58"/>
      <c r="B68" s="59"/>
      <c r="C68" s="58"/>
      <c r="D68" s="58"/>
      <c r="E68" s="58"/>
    </row>
    <row r="69" spans="1:5" s="60" customFormat="1" x14ac:dyDescent="0.3">
      <c r="A69" s="58"/>
      <c r="B69" s="59"/>
      <c r="C69" s="58"/>
      <c r="D69" s="58"/>
      <c r="E69" s="58"/>
    </row>
    <row r="70" spans="1:5" s="60" customFormat="1" x14ac:dyDescent="0.3">
      <c r="A70" s="58"/>
      <c r="B70" s="59"/>
      <c r="C70" s="58"/>
      <c r="D70" s="58"/>
      <c r="E70" s="58"/>
    </row>
    <row r="71" spans="1:5" s="60" customFormat="1" x14ac:dyDescent="0.3">
      <c r="A71" s="58"/>
      <c r="B71" s="59"/>
      <c r="C71" s="58"/>
      <c r="D71" s="58"/>
      <c r="E71" s="58"/>
    </row>
    <row r="72" spans="1:5" s="60" customFormat="1" x14ac:dyDescent="0.3">
      <c r="A72" s="58"/>
      <c r="B72" s="59"/>
      <c r="C72" s="58"/>
      <c r="D72" s="58"/>
      <c r="E72" s="58"/>
    </row>
    <row r="73" spans="1:5" s="60" customFormat="1" x14ac:dyDescent="0.3">
      <c r="A73" s="58"/>
      <c r="B73" s="59"/>
      <c r="C73" s="58"/>
      <c r="D73" s="58"/>
      <c r="E73" s="58"/>
    </row>
    <row r="74" spans="1:5" s="60" customFormat="1" x14ac:dyDescent="0.3">
      <c r="A74" s="58"/>
      <c r="B74" s="59"/>
      <c r="C74" s="58"/>
      <c r="D74" s="58"/>
      <c r="E74" s="58"/>
    </row>
    <row r="75" spans="1:5" s="60" customFormat="1" x14ac:dyDescent="0.3">
      <c r="A75" s="58"/>
      <c r="B75" s="59"/>
      <c r="C75" s="58"/>
      <c r="D75" s="58"/>
      <c r="E75" s="58"/>
    </row>
    <row r="76" spans="1:5" s="60" customFormat="1" x14ac:dyDescent="0.3">
      <c r="A76" s="58"/>
      <c r="B76" s="59"/>
      <c r="C76" s="58"/>
      <c r="D76" s="58"/>
      <c r="E76" s="58"/>
    </row>
    <row r="77" spans="1:5" s="60" customFormat="1" x14ac:dyDescent="0.3">
      <c r="A77" s="58"/>
      <c r="B77" s="59"/>
      <c r="C77" s="58"/>
      <c r="D77" s="58"/>
      <c r="E77" s="58"/>
    </row>
    <row r="78" spans="1:5" s="60" customFormat="1" x14ac:dyDescent="0.3">
      <c r="A78" s="58"/>
      <c r="B78" s="59"/>
      <c r="C78" s="58"/>
      <c r="D78" s="58"/>
      <c r="E78" s="58"/>
    </row>
    <row r="79" spans="1:5" s="60" customFormat="1" x14ac:dyDescent="0.3">
      <c r="A79" s="58"/>
      <c r="B79" s="59"/>
      <c r="C79" s="58"/>
      <c r="D79" s="58"/>
      <c r="E79" s="58"/>
    </row>
    <row r="80" spans="1:5" s="60" customFormat="1" x14ac:dyDescent="0.3">
      <c r="A80" s="58"/>
      <c r="B80" s="59"/>
      <c r="C80" s="58"/>
      <c r="D80" s="58"/>
      <c r="E80" s="58"/>
    </row>
    <row r="81" spans="1:5" s="60" customFormat="1" x14ac:dyDescent="0.3">
      <c r="A81" s="58"/>
      <c r="B81" s="59"/>
      <c r="C81" s="58"/>
      <c r="D81" s="58"/>
      <c r="E81" s="58"/>
    </row>
    <row r="82" spans="1:5" s="60" customFormat="1" x14ac:dyDescent="0.3">
      <c r="A82" s="58"/>
      <c r="B82" s="59"/>
      <c r="C82" s="58"/>
      <c r="D82" s="58"/>
      <c r="E82" s="58"/>
    </row>
    <row r="83" spans="1:5" s="60" customFormat="1" x14ac:dyDescent="0.3">
      <c r="A83" s="58"/>
      <c r="B83" s="59"/>
      <c r="C83" s="58"/>
      <c r="D83" s="58"/>
      <c r="E83" s="58"/>
    </row>
    <row r="84" spans="1:5" s="60" customFormat="1" x14ac:dyDescent="0.3">
      <c r="A84" s="58"/>
      <c r="B84" s="59"/>
      <c r="C84" s="58"/>
      <c r="D84" s="58"/>
      <c r="E84" s="58"/>
    </row>
    <row r="85" spans="1:5" s="60" customFormat="1" x14ac:dyDescent="0.3">
      <c r="A85" s="58"/>
      <c r="B85" s="59"/>
      <c r="C85" s="58"/>
      <c r="D85" s="58"/>
      <c r="E85" s="58"/>
    </row>
    <row r="86" spans="1:5" s="60" customFormat="1" x14ac:dyDescent="0.3">
      <c r="A86" s="58"/>
      <c r="B86" s="59"/>
      <c r="C86" s="58"/>
      <c r="D86" s="58"/>
      <c r="E86" s="58"/>
    </row>
    <row r="87" spans="1:5" s="60" customFormat="1" x14ac:dyDescent="0.3">
      <c r="A87" s="58"/>
      <c r="B87" s="59"/>
      <c r="C87" s="58"/>
      <c r="D87" s="58"/>
      <c r="E87" s="58"/>
    </row>
    <row r="88" spans="1:5" s="60" customFormat="1" x14ac:dyDescent="0.3">
      <c r="A88" s="58"/>
      <c r="B88" s="59"/>
      <c r="C88" s="58"/>
      <c r="D88" s="58"/>
      <c r="E88" s="58"/>
    </row>
    <row r="89" spans="1:5" s="60" customFormat="1" x14ac:dyDescent="0.3">
      <c r="A89" s="58"/>
      <c r="B89" s="59"/>
      <c r="C89" s="58"/>
      <c r="D89" s="58"/>
      <c r="E89" s="58"/>
    </row>
    <row r="90" spans="1:5" s="60" customFormat="1" x14ac:dyDescent="0.3">
      <c r="A90" s="58"/>
      <c r="B90" s="59"/>
      <c r="C90" s="58"/>
      <c r="D90" s="58"/>
      <c r="E90" s="58"/>
    </row>
    <row r="91" spans="1:5" s="60" customFormat="1" x14ac:dyDescent="0.3">
      <c r="A91" s="58"/>
      <c r="B91" s="59"/>
      <c r="C91" s="58"/>
      <c r="D91" s="58"/>
      <c r="E91" s="58"/>
    </row>
    <row r="92" spans="1:5" s="60" customFormat="1" x14ac:dyDescent="0.3">
      <c r="A92" s="58"/>
      <c r="B92" s="59"/>
      <c r="C92" s="58"/>
      <c r="D92" s="58"/>
      <c r="E92" s="58"/>
    </row>
  </sheetData>
  <mergeCells count="7">
    <mergeCell ref="B7:E7"/>
    <mergeCell ref="B9:E9"/>
    <mergeCell ref="A10:G10"/>
    <mergeCell ref="A11:B11"/>
    <mergeCell ref="B16:I16"/>
    <mergeCell ref="B12:I12"/>
    <mergeCell ref="B14:I14"/>
  </mergeCells>
  <pageMargins left="0.78740157480314965" right="0.78740157480314965" top="0.98425196850393704" bottom="0.98425196850393704" header="0.51181102362204722" footer="0.51181102362204722"/>
  <pageSetup paperSize="9" scale="83" fitToHeight="5"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9:G97"/>
  <sheetViews>
    <sheetView workbookViewId="0">
      <selection activeCell="J17" sqref="J17"/>
    </sheetView>
  </sheetViews>
  <sheetFormatPr baseColWidth="10" defaultColWidth="11.453125" defaultRowHeight="12.5" x14ac:dyDescent="0.25"/>
  <cols>
    <col min="1" max="1" width="5.1796875" style="1" customWidth="1"/>
    <col min="2" max="2" width="80.7265625" style="1" customWidth="1"/>
    <col min="3" max="5" width="11.7265625" style="1" customWidth="1"/>
    <col min="6" max="16384" width="11.453125" style="1"/>
  </cols>
  <sheetData>
    <row r="9" spans="1:5" ht="13" x14ac:dyDescent="0.3">
      <c r="A9" s="72" t="str">
        <f>+'Categoría 1'!A9</f>
        <v>1</v>
      </c>
      <c r="B9" s="72" t="str">
        <f>+'Categoría 1'!B9</f>
        <v>Planificación energética</v>
      </c>
    </row>
    <row r="10" spans="1:5" ht="26" x14ac:dyDescent="0.25">
      <c r="A10" s="73" t="str">
        <f>+'Categoría 1'!A30</f>
        <v>Id</v>
      </c>
      <c r="B10" s="73" t="str">
        <f>+'Categoría 1'!B30</f>
        <v>Criterio</v>
      </c>
      <c r="C10" s="74" t="str">
        <f>+'Categoría 1'!C30</f>
        <v>Puntaje máximo</v>
      </c>
      <c r="D10" s="74" t="str">
        <f>+'Categoría 1'!D30</f>
        <v>Puntaje efectivo</v>
      </c>
      <c r="E10" s="74" t="str">
        <f>+'Categoría 1'!E30</f>
        <v>Puntaje planificado</v>
      </c>
    </row>
    <row r="11" spans="1:5" x14ac:dyDescent="0.25">
      <c r="A11" s="75" t="str">
        <f>+'Categoría 1'!A31</f>
        <v>1.1</v>
      </c>
      <c r="B11" s="75" t="str">
        <f>+'Categoría 1'!B31</f>
        <v>Estrategia y concepto energético</v>
      </c>
      <c r="C11" s="76">
        <f>+'Categoría 1'!C31</f>
        <v>10</v>
      </c>
      <c r="D11" s="76">
        <f>+'Categoría 1'!D31</f>
        <v>0</v>
      </c>
      <c r="E11" s="76">
        <f>+'Categoría 1'!E31</f>
        <v>0</v>
      </c>
    </row>
    <row r="12" spans="1:5" x14ac:dyDescent="0.25">
      <c r="A12" s="75" t="str">
        <f>+'Categoría 1'!A32</f>
        <v>1.2</v>
      </c>
      <c r="B12" s="75" t="str">
        <f>+'Categoría 1'!B32</f>
        <v>Evaluación de los efectos del cambio climático</v>
      </c>
      <c r="C12" s="76">
        <f>+'Categoría 1'!C32</f>
        <v>4</v>
      </c>
      <c r="D12" s="76">
        <f>+'Categoría 1'!D32</f>
        <v>0</v>
      </c>
      <c r="E12" s="76">
        <f>+'Categoría 1'!E32</f>
        <v>0</v>
      </c>
    </row>
    <row r="13" spans="1:5" x14ac:dyDescent="0.25">
      <c r="A13" s="75" t="str">
        <f>+'Categoría 1'!A33</f>
        <v>1.3</v>
      </c>
      <c r="B13" s="75" t="str">
        <f>+'Categoría 1'!B33</f>
        <v>Concepto de residuos</v>
      </c>
      <c r="C13" s="76">
        <f>+'Categoría 1'!C33</f>
        <v>6</v>
      </c>
      <c r="D13" s="76">
        <f>+'Categoría 1'!D33</f>
        <v>0</v>
      </c>
      <c r="E13" s="76">
        <f>+'Categoría 1'!E33</f>
        <v>0</v>
      </c>
    </row>
    <row r="14" spans="1:5" x14ac:dyDescent="0.25">
      <c r="A14" s="75" t="str">
        <f>+'Categoría 1'!A34</f>
        <v>1.4</v>
      </c>
      <c r="B14" s="75" t="str">
        <f>+'Categoría 1'!B34</f>
        <v>Información territorial</v>
      </c>
      <c r="C14" s="76">
        <f>+'Categoría 1'!C34</f>
        <v>8</v>
      </c>
      <c r="D14" s="76">
        <f>+'Categoría 1'!D34</f>
        <v>0</v>
      </c>
      <c r="E14" s="76">
        <f>+'Categoría 1'!E34</f>
        <v>0</v>
      </c>
    </row>
    <row r="15" spans="1:5" x14ac:dyDescent="0.25">
      <c r="A15" s="75" t="str">
        <f>+'Categoría 1'!A35</f>
        <v>1.5</v>
      </c>
      <c r="B15" s="75" t="str">
        <f>+'Categoría 1'!B35</f>
        <v xml:space="preserve">Instrumentos de regulación de terrenos </v>
      </c>
      <c r="C15" s="76">
        <f>+'Categoría 1'!C35</f>
        <v>6</v>
      </c>
      <c r="D15" s="76">
        <f>+'Categoría 1'!D35</f>
        <v>0</v>
      </c>
      <c r="E15" s="76">
        <f>+'Categoría 1'!E35</f>
        <v>0</v>
      </c>
    </row>
    <row r="16" spans="1:5" x14ac:dyDescent="0.25">
      <c r="A16" s="75" t="str">
        <f>+'Categoría 1'!A36</f>
        <v>1.6</v>
      </c>
      <c r="B16" s="75" t="str">
        <f>+'Categoría 1'!B36</f>
        <v xml:space="preserve">Desarrollo urbano y rural innovador en terrenos municipales </v>
      </c>
      <c r="C16" s="76">
        <f>+'Categoría 1'!C36</f>
        <v>6</v>
      </c>
      <c r="D16" s="76">
        <f>+'Categoría 1'!D36</f>
        <v>0</v>
      </c>
      <c r="E16" s="76">
        <f>+'Categoría 1'!E36</f>
        <v>0</v>
      </c>
    </row>
    <row r="17" spans="1:5" x14ac:dyDescent="0.25">
      <c r="A17" s="75" t="str">
        <f>+'Categoría 1'!A37</f>
        <v>1.7</v>
      </c>
      <c r="B17" s="75" t="str">
        <f>+'Categoría 1'!B37</f>
        <v xml:space="preserve">Apoyo e incorporación de criterios energéticos para la aprobación de edificios </v>
      </c>
      <c r="C17" s="76">
        <f>+'Categoría 1'!C37</f>
        <v>6</v>
      </c>
      <c r="D17" s="76">
        <f>+'Categoría 1'!D37</f>
        <v>0</v>
      </c>
      <c r="E17" s="76">
        <f>+'Categoría 1'!E37</f>
        <v>0</v>
      </c>
    </row>
    <row r="18" spans="1:5" ht="13" x14ac:dyDescent="0.3">
      <c r="A18" s="176" t="str">
        <f>+'Categoría 1'!B38</f>
        <v>TOTAL</v>
      </c>
      <c r="B18" s="177"/>
      <c r="C18" s="74">
        <f>+'Categoría 1'!C38</f>
        <v>46</v>
      </c>
      <c r="D18" s="74">
        <f>+'Categoría 1'!D38</f>
        <v>0</v>
      </c>
      <c r="E18" s="74">
        <f>+'Categoría 1'!E38</f>
        <v>0</v>
      </c>
    </row>
    <row r="19" spans="1:5" x14ac:dyDescent="0.25">
      <c r="C19" s="77"/>
      <c r="D19" s="77"/>
      <c r="E19" s="77"/>
    </row>
    <row r="20" spans="1:5" ht="13" x14ac:dyDescent="0.3">
      <c r="A20" s="72" t="str">
        <f>+'Categoría 2'!A9</f>
        <v>2</v>
      </c>
      <c r="B20" s="72" t="str">
        <f>+'Categoría 2'!B9</f>
        <v>Eficiencia energética en la infraestructura</v>
      </c>
      <c r="C20" s="77"/>
      <c r="D20" s="77"/>
      <c r="E20" s="77"/>
    </row>
    <row r="21" spans="1:5" ht="26" x14ac:dyDescent="0.25">
      <c r="A21" s="73" t="str">
        <f>+'Categoría 2'!A31</f>
        <v>Id</v>
      </c>
      <c r="B21" s="73" t="str">
        <f>+'Categoría 2'!B31</f>
        <v>Criterio</v>
      </c>
      <c r="C21" s="74" t="str">
        <f>+'Categoría 2'!C31</f>
        <v>Puntaje máximo</v>
      </c>
      <c r="D21" s="74" t="str">
        <f>+'Categoría 2'!D31</f>
        <v>Puntaje obtenido</v>
      </c>
      <c r="E21" s="74" t="str">
        <f>+'Categoría 2'!E31</f>
        <v>Puntaje planificado</v>
      </c>
    </row>
    <row r="22" spans="1:5" x14ac:dyDescent="0.25">
      <c r="A22" s="75" t="str">
        <f>+'Categoría 2'!A32</f>
        <v>2.1</v>
      </c>
      <c r="B22" s="75" t="str">
        <f>+'Categoría 2'!B32</f>
        <v>Criterios de eficiencia energética y energías renovables para nueva construcción municipal</v>
      </c>
      <c r="C22" s="76">
        <f>+'Categoría 2'!C32</f>
        <v>6</v>
      </c>
      <c r="D22" s="76">
        <f>+'Categoría 2'!D32</f>
        <v>0</v>
      </c>
      <c r="E22" s="76">
        <f>+'Categoría 2'!E32</f>
        <v>0</v>
      </c>
    </row>
    <row r="23" spans="1:5" x14ac:dyDescent="0.25">
      <c r="A23" s="75" t="str">
        <f>+'Categoría 2'!A33</f>
        <v>2.2</v>
      </c>
      <c r="B23" s="75" t="str">
        <f>+'Categoría 2'!B33</f>
        <v>Revisión energética inicial de los edificios municipales</v>
      </c>
      <c r="C23" s="76">
        <f>+'Categoría 2'!C33</f>
        <v>2</v>
      </c>
      <c r="D23" s="76">
        <f>+'Categoría 2'!D33</f>
        <v>0</v>
      </c>
      <c r="E23" s="76">
        <f>+'Categoría 2'!E33</f>
        <v>0</v>
      </c>
    </row>
    <row r="24" spans="1:5" x14ac:dyDescent="0.25">
      <c r="A24" s="75" t="str">
        <f>+'Categoría 2'!A34</f>
        <v>2.3</v>
      </c>
      <c r="B24" s="75" t="str">
        <f>+'Categoría 2'!B34</f>
        <v>Gestión energética y operación eficiente de edificios e instalaciones municipales</v>
      </c>
      <c r="C24" s="76">
        <f>+'Categoría 2'!C34</f>
        <v>4</v>
      </c>
      <c r="D24" s="76">
        <f>+'Categoría 2'!D34</f>
        <v>0</v>
      </c>
      <c r="E24" s="76">
        <f>+'Categoría 2'!E34</f>
        <v>0</v>
      </c>
    </row>
    <row r="25" spans="1:5" x14ac:dyDescent="0.25">
      <c r="A25" s="75" t="str">
        <f>+'Categoría 2'!A35</f>
        <v>2.4</v>
      </c>
      <c r="B25" s="75" t="str">
        <f>+'Categoría 2'!B35</f>
        <v xml:space="preserve">Plan de  renovación de edificios e infraestructura municipal </v>
      </c>
      <c r="C25" s="76">
        <f>+'Categoría 2'!C35</f>
        <v>6</v>
      </c>
      <c r="D25" s="76">
        <f>+'Categoría 2'!D35</f>
        <v>0</v>
      </c>
      <c r="E25" s="76">
        <f>+'Categoría 2'!E35</f>
        <v>0</v>
      </c>
    </row>
    <row r="26" spans="1:5" x14ac:dyDescent="0.25">
      <c r="A26" s="75" t="str">
        <f>+'Categoría 2'!A36</f>
        <v>2.5</v>
      </c>
      <c r="B26" s="75" t="str">
        <f>+'Categoría 2'!B36</f>
        <v>Proyecto emblemático de nueva construcción o renovación en la comuna</v>
      </c>
      <c r="C26" s="76">
        <f>+'Categoría 2'!C36</f>
        <v>8</v>
      </c>
      <c r="D26" s="76">
        <f>+'Categoría 2'!D36</f>
        <v>0</v>
      </c>
      <c r="E26" s="76">
        <f>+'Categoría 2'!E36</f>
        <v>0</v>
      </c>
    </row>
    <row r="27" spans="1:5" x14ac:dyDescent="0.25">
      <c r="A27" s="75" t="str">
        <f>+'Categoría 2'!A37</f>
        <v>2.6</v>
      </c>
      <c r="B27" s="75" t="str">
        <f>+'Categoría 2'!B37</f>
        <v>Metas de eficiencia energética en el consumo térmico</v>
      </c>
      <c r="C27" s="76">
        <f>+'Categoría 2'!C37</f>
        <v>10</v>
      </c>
      <c r="D27" s="76">
        <f>+'Categoría 2'!D37</f>
        <v>0</v>
      </c>
      <c r="E27" s="76">
        <f>+'Categoría 2'!E37</f>
        <v>0</v>
      </c>
    </row>
    <row r="28" spans="1:5" x14ac:dyDescent="0.25">
      <c r="A28" s="75" t="str">
        <f>+'Categoría 2'!A38</f>
        <v>2.7</v>
      </c>
      <c r="B28" s="75" t="str">
        <f>+'Categoría 2'!B38</f>
        <v>Metas de eficiencia energética en el consumo eléctrico</v>
      </c>
      <c r="C28" s="76">
        <f>+'Categoría 2'!C38</f>
        <v>10</v>
      </c>
      <c r="D28" s="76">
        <f>+'Categoría 2'!D38</f>
        <v>0</v>
      </c>
      <c r="E28" s="76">
        <f>+'Categoría 2'!E38</f>
        <v>0</v>
      </c>
    </row>
    <row r="29" spans="1:5" x14ac:dyDescent="0.25">
      <c r="A29" s="75" t="str">
        <f>+'Categoría 2'!A39</f>
        <v>2.8</v>
      </c>
      <c r="B29" s="75" t="str">
        <f>+'Categoría 2'!B39</f>
        <v>Eficiencia energética del alumbrado público</v>
      </c>
      <c r="C29" s="76">
        <f>+'Categoría 2'!C39</f>
        <v>4</v>
      </c>
      <c r="D29" s="76">
        <f>+'Categoría 2'!D39</f>
        <v>0</v>
      </c>
      <c r="E29" s="76">
        <f>+'Categoría 2'!E39</f>
        <v>0</v>
      </c>
    </row>
    <row r="30" spans="1:5" ht="13" x14ac:dyDescent="0.3">
      <c r="A30" s="176" t="str">
        <f>+'Categoría 2'!B40</f>
        <v>TOTAL</v>
      </c>
      <c r="B30" s="177"/>
      <c r="C30" s="74">
        <f>+'Categoría 2'!C40</f>
        <v>50</v>
      </c>
      <c r="D30" s="74">
        <f>+'Categoría 2'!D40</f>
        <v>0</v>
      </c>
      <c r="E30" s="74">
        <f>+'Categoría 2'!E40</f>
        <v>0</v>
      </c>
    </row>
    <row r="31" spans="1:5" x14ac:dyDescent="0.25">
      <c r="C31" s="77"/>
      <c r="D31" s="77"/>
      <c r="E31" s="77"/>
    </row>
    <row r="32" spans="1:5" ht="13" x14ac:dyDescent="0.3">
      <c r="A32" s="72" t="str">
        <f>+'Categoría 3'!A9</f>
        <v>3</v>
      </c>
      <c r="B32" s="72" t="str">
        <f>+'Categoría 3'!B9</f>
        <v xml:space="preserve">Energías renovables y generación local  </v>
      </c>
      <c r="C32" s="78"/>
      <c r="D32" s="77"/>
      <c r="E32" s="77"/>
    </row>
    <row r="33" spans="1:5" ht="26" x14ac:dyDescent="0.25">
      <c r="A33" s="76" t="str">
        <f>+'Categoría 3'!A31</f>
        <v>Id</v>
      </c>
      <c r="B33" s="76" t="str">
        <f>+'Categoría 3'!B31</f>
        <v>Criterio</v>
      </c>
      <c r="C33" s="74" t="str">
        <f>+'Categoría 3'!C31</f>
        <v>Puntaje máximo</v>
      </c>
      <c r="D33" s="74" t="str">
        <f>+'Categoría 3'!D31</f>
        <v>Puntaje obtenido</v>
      </c>
      <c r="E33" s="74" t="str">
        <f>+'Categoría 3'!E31</f>
        <v>Puntaje planificado</v>
      </c>
    </row>
    <row r="34" spans="1:5" x14ac:dyDescent="0.25">
      <c r="A34" s="75" t="str">
        <f>+'Categoría 3'!A32</f>
        <v>3.1</v>
      </c>
      <c r="B34" s="75" t="str">
        <f>+'Categoría 3'!B32</f>
        <v>Compra de electricidad proveniente de fuentes renovables</v>
      </c>
      <c r="C34" s="76">
        <f>+'Categoría 3'!C32</f>
        <v>6</v>
      </c>
      <c r="D34" s="76">
        <f>+'Categoría 3'!D32</f>
        <v>0</v>
      </c>
      <c r="E34" s="76">
        <f>+'Categoría 3'!E32</f>
        <v>0</v>
      </c>
    </row>
    <row r="35" spans="1:5" x14ac:dyDescent="0.25">
      <c r="A35" s="75" t="str">
        <f>+'Categoría 3'!A33</f>
        <v>3.2</v>
      </c>
      <c r="B35" s="75" t="str">
        <f>+'Categoría 3'!B33</f>
        <v>Influencia sobre el comportamiento y consumo de clientes</v>
      </c>
      <c r="C35" s="76">
        <f>+'Categoría 3'!C33</f>
        <v>8</v>
      </c>
      <c r="D35" s="76">
        <f>+'Categoría 3'!D33</f>
        <v>0</v>
      </c>
      <c r="E35" s="76">
        <f>+'Categoría 3'!E33</f>
        <v>0</v>
      </c>
    </row>
    <row r="36" spans="1:5" x14ac:dyDescent="0.25">
      <c r="A36" s="75" t="str">
        <f>+'Categoría 3'!A34</f>
        <v>3.3</v>
      </c>
      <c r="B36" s="75" t="str">
        <f>+'Categoría 3'!B34</f>
        <v>Metas para la generación de energía térmica por medio de fuentes renovables en la comuna</v>
      </c>
      <c r="C36" s="76">
        <f>+'Categoría 3'!C34</f>
        <v>10</v>
      </c>
      <c r="D36" s="76">
        <f>+'Categoría 3'!D34</f>
        <v>0</v>
      </c>
      <c r="E36" s="76">
        <f>+'Categoría 3'!E34</f>
        <v>0</v>
      </c>
    </row>
    <row r="37" spans="1:5" x14ac:dyDescent="0.25">
      <c r="A37" s="75" t="str">
        <f>+'Categoría 3'!A35</f>
        <v>3.4</v>
      </c>
      <c r="B37" s="75" t="str">
        <f>+'Categoría 3'!B35</f>
        <v>Metas para la generación de energía eléctrica por medio de fuentes renovables en la comuna</v>
      </c>
      <c r="C37" s="76">
        <f>+'Categoría 3'!C35</f>
        <v>10</v>
      </c>
      <c r="D37" s="76">
        <f>+'Categoría 3'!D35</f>
        <v>0</v>
      </c>
      <c r="E37" s="76">
        <f>+'Categoría 3'!E35</f>
        <v>0</v>
      </c>
    </row>
    <row r="38" spans="1:5" x14ac:dyDescent="0.25">
      <c r="A38" s="75" t="str">
        <f>+'Categoría 3'!A36</f>
        <v>3.5</v>
      </c>
      <c r="B38" s="75" t="str">
        <f>+'Categoría 3'!B36</f>
        <v xml:space="preserve">Cogeneración y uso de calefacción/refrigeración distrital en plantas de energía </v>
      </c>
      <c r="C38" s="76">
        <f>+'Categoría 3'!C36</f>
        <v>2</v>
      </c>
      <c r="D38" s="76">
        <f>+'Categoría 3'!D36</f>
        <v>0</v>
      </c>
      <c r="E38" s="76">
        <f>+'Categoría 3'!E36</f>
        <v>0</v>
      </c>
    </row>
    <row r="39" spans="1:5" x14ac:dyDescent="0.25">
      <c r="A39" s="75" t="str">
        <f>+'Categoría 3'!A37</f>
        <v>3.6</v>
      </c>
      <c r="B39" s="75" t="str">
        <f>+'Categoría 3'!B37</f>
        <v xml:space="preserve">Uso de residuos de la comuna para la generación de energía </v>
      </c>
      <c r="C39" s="76">
        <f>+'Categoría 3'!C37</f>
        <v>6</v>
      </c>
      <c r="D39" s="76">
        <f>+'Categoría 3'!D37</f>
        <v>0</v>
      </c>
      <c r="E39" s="76">
        <f>+'Categoría 3'!E37</f>
        <v>0</v>
      </c>
    </row>
    <row r="40" spans="1:5" x14ac:dyDescent="0.25">
      <c r="A40" s="75" t="str">
        <f>+'Categoría 3'!A38</f>
        <v>3.7</v>
      </c>
      <c r="B40" s="75" t="str">
        <f>+'Categoría 3'!B38</f>
        <v>Considerar el impacto en la calidad del aire de los proyectos/iniciativas implementados</v>
      </c>
      <c r="C40" s="76">
        <f>+'Categoría 3'!C38</f>
        <v>8</v>
      </c>
      <c r="D40" s="76">
        <f>+'Categoría 3'!D38</f>
        <v>0</v>
      </c>
      <c r="E40" s="76">
        <f>+'Categoría 3'!E38</f>
        <v>0</v>
      </c>
    </row>
    <row r="41" spans="1:5" ht="13" x14ac:dyDescent="0.3">
      <c r="A41" s="176" t="str">
        <f>+'Categoría 3'!B39</f>
        <v>TOTAL</v>
      </c>
      <c r="B41" s="177"/>
      <c r="C41" s="74">
        <f>+'Categoría 3'!C39</f>
        <v>50</v>
      </c>
      <c r="D41" s="74">
        <f>+'Categoría 3'!D39</f>
        <v>0</v>
      </c>
      <c r="E41" s="74">
        <f>+'Categoría 3'!E39</f>
        <v>0</v>
      </c>
    </row>
    <row r="42" spans="1:5" x14ac:dyDescent="0.25">
      <c r="C42" s="77"/>
      <c r="D42" s="77"/>
      <c r="E42" s="77"/>
    </row>
    <row r="43" spans="1:5" ht="13" x14ac:dyDescent="0.3">
      <c r="A43" s="72" t="str">
        <f>+'Categoría 4'!A9</f>
        <v>4</v>
      </c>
      <c r="B43" s="72" t="str">
        <f>+'Categoría 4'!B9</f>
        <v>Organización y finanzas</v>
      </c>
      <c r="C43" s="77"/>
      <c r="D43" s="77"/>
      <c r="E43" s="77"/>
    </row>
    <row r="44" spans="1:5" ht="26" x14ac:dyDescent="0.25">
      <c r="A44" s="76" t="str">
        <f>+'Categoría 4'!A29</f>
        <v>Id</v>
      </c>
      <c r="B44" s="76" t="str">
        <f>+'Categoría 4'!B29</f>
        <v>Criterio</v>
      </c>
      <c r="C44" s="74" t="str">
        <f>+'Categoría 4'!C29</f>
        <v>Puntaje máximo</v>
      </c>
      <c r="D44" s="74" t="str">
        <f>+'Categoría 4'!D29</f>
        <v>Puntaje obtenido</v>
      </c>
      <c r="E44" s="74" t="str">
        <f>+'Categoría 4'!E29</f>
        <v>Puntaje planificado</v>
      </c>
    </row>
    <row r="45" spans="1:5" x14ac:dyDescent="0.25">
      <c r="A45" s="75" t="str">
        <f>+'Categoría 4'!A30</f>
        <v>4.1</v>
      </c>
      <c r="B45" s="75" t="str">
        <f>+'Categoría 4'!B30</f>
        <v>Organización, recursos humanos y comité</v>
      </c>
      <c r="C45" s="76">
        <f>+'Categoría 4'!C30</f>
        <v>4</v>
      </c>
      <c r="D45" s="76">
        <f>+'Categoría 4'!D30</f>
        <v>0</v>
      </c>
      <c r="E45" s="76">
        <f>+'Categoría 4'!E30</f>
        <v>0</v>
      </c>
    </row>
    <row r="46" spans="1:5" x14ac:dyDescent="0.25">
      <c r="A46" s="75" t="str">
        <f>+'Categoría 4'!A31</f>
        <v>4.2</v>
      </c>
      <c r="B46" s="75" t="str">
        <f>+'Categoría 4'!B31</f>
        <v>Integración de los funcionarios y metas de desempeño</v>
      </c>
      <c r="C46" s="76">
        <f>+'Categoría 4'!C31</f>
        <v>6</v>
      </c>
      <c r="D46" s="76">
        <f>+'Categoría 4'!D31</f>
        <v>0</v>
      </c>
      <c r="E46" s="76">
        <f>+'Categoría 4'!E31</f>
        <v>0</v>
      </c>
    </row>
    <row r="47" spans="1:5" x14ac:dyDescent="0.25">
      <c r="A47" s="89">
        <f>+'Categoría 4'!A32</f>
        <v>4.3</v>
      </c>
      <c r="B47" s="75" t="str">
        <f>+'Categoría 4'!B32</f>
        <v>Evaluación de la planificación anual</v>
      </c>
      <c r="C47" s="76">
        <f>+'Categoría 4'!C32</f>
        <v>4</v>
      </c>
      <c r="D47" s="76">
        <f>+'Categoría 4'!D32</f>
        <v>0</v>
      </c>
      <c r="E47" s="76">
        <f>+'Categoría 4'!E32</f>
        <v>0</v>
      </c>
    </row>
    <row r="48" spans="1:5" x14ac:dyDescent="0.25">
      <c r="A48" s="75" t="str">
        <f>+'Categoría 4'!A33</f>
        <v>4.4</v>
      </c>
      <c r="B48" s="75" t="str">
        <f>+'Categoría 4'!B33</f>
        <v>Plan de capacitaciones de funcionarios</v>
      </c>
      <c r="C48" s="76">
        <f>+'Categoría 4'!C33</f>
        <v>6</v>
      </c>
      <c r="D48" s="76">
        <f>+'Categoría 4'!D33</f>
        <v>0</v>
      </c>
      <c r="E48" s="76">
        <f>+'Categoría 4'!E33</f>
        <v>0</v>
      </c>
    </row>
    <row r="49" spans="1:5" x14ac:dyDescent="0.25">
      <c r="A49" s="75" t="str">
        <f>+'Categoría 4'!A34</f>
        <v>4.5</v>
      </c>
      <c r="B49" s="75" t="str">
        <f>+'Categoría 4'!B34</f>
        <v>Adquisiciones</v>
      </c>
      <c r="C49" s="76">
        <f>+'Categoría 4'!C34</f>
        <v>2</v>
      </c>
      <c r="D49" s="76">
        <f>+'Categoría 4'!D34</f>
        <v>0</v>
      </c>
      <c r="E49" s="76">
        <f>+'Categoría 4'!E34</f>
        <v>0</v>
      </c>
    </row>
    <row r="50" spans="1:5" x14ac:dyDescent="0.25">
      <c r="A50" s="75" t="str">
        <f>+'Categoría 4'!A35</f>
        <v>4.6</v>
      </c>
      <c r="B50" s="75" t="str">
        <f>+'Categoría 4'!B35</f>
        <v>Presupuesto municipal para el desarrollo de políticas energéticas</v>
      </c>
      <c r="C50" s="76">
        <f>+'Categoría 4'!C35</f>
        <v>8</v>
      </c>
      <c r="D50" s="76">
        <f>+'Categoría 4'!D35</f>
        <v>0</v>
      </c>
      <c r="E50" s="76">
        <f>+'Categoría 4'!E35</f>
        <v>0</v>
      </c>
    </row>
    <row r="51" spans="1:5" x14ac:dyDescent="0.25">
      <c r="A51" s="75" t="str">
        <f>+'Categoría 4'!A36</f>
        <v>4.7</v>
      </c>
      <c r="B51" s="75" t="str">
        <f>+'Categoría 4'!B36</f>
        <v>Participación y grupos de trabajo</v>
      </c>
      <c r="C51" s="76">
        <f>+'Categoría 4'!C36</f>
        <v>10</v>
      </c>
      <c r="D51" s="76">
        <f>+'Categoría 4'!D36</f>
        <v>0</v>
      </c>
      <c r="E51" s="76">
        <f>+'Categoría 4'!E36</f>
        <v>0</v>
      </c>
    </row>
    <row r="52" spans="1:5" ht="13" x14ac:dyDescent="0.3">
      <c r="A52" s="176" t="str">
        <f>+'Categoría 4'!B37</f>
        <v>TOTAL</v>
      </c>
      <c r="B52" s="177"/>
      <c r="C52" s="74">
        <f>+'Categoría 4'!C37</f>
        <v>40</v>
      </c>
      <c r="D52" s="74">
        <f>+'Categoría 4'!D37</f>
        <v>0</v>
      </c>
      <c r="E52" s="74">
        <f>+'Categoría 4'!E37</f>
        <v>0</v>
      </c>
    </row>
    <row r="53" spans="1:5" x14ac:dyDescent="0.25">
      <c r="C53" s="77"/>
      <c r="D53" s="77"/>
      <c r="E53" s="77"/>
    </row>
    <row r="54" spans="1:5" ht="13" x14ac:dyDescent="0.3">
      <c r="A54" s="72" t="str">
        <f>+'Categoría 5'!A9</f>
        <v>5</v>
      </c>
      <c r="B54" s="72" t="str">
        <f>+'Categoría 5'!B9</f>
        <v>Sensibilización y cooperación</v>
      </c>
      <c r="C54" s="77"/>
      <c r="D54" s="77"/>
      <c r="E54" s="77"/>
    </row>
    <row r="55" spans="1:5" ht="26" x14ac:dyDescent="0.25">
      <c r="A55" s="76" t="str">
        <f>+'Categoría 5'!A39</f>
        <v>Id</v>
      </c>
      <c r="B55" s="76" t="str">
        <f>+'Categoría 5'!B39</f>
        <v>Criterio</v>
      </c>
      <c r="C55" s="74" t="str">
        <f>+'Categoría 5'!C39</f>
        <v>Puntaje máximo</v>
      </c>
      <c r="D55" s="74" t="str">
        <f>+'Categoría 5'!D39</f>
        <v>Puntaje obtenido</v>
      </c>
      <c r="E55" s="74" t="str">
        <f>+'Categoría 5'!E39</f>
        <v>Puntaje planificado</v>
      </c>
    </row>
    <row r="56" spans="1:5" x14ac:dyDescent="0.25">
      <c r="A56" s="75" t="str">
        <f>+'Categoría 5'!A40</f>
        <v>5.1</v>
      </c>
      <c r="B56" s="75" t="str">
        <f>+'Categoría 5'!B40</f>
        <v>Estrategia comunicacional</v>
      </c>
      <c r="C56" s="76">
        <f>+'Categoría 5'!C40</f>
        <v>8</v>
      </c>
      <c r="D56" s="76">
        <f>+'Categoría 5'!D40</f>
        <v>0</v>
      </c>
      <c r="E56" s="76">
        <f>+'Categoría 5'!E40</f>
        <v>0</v>
      </c>
    </row>
    <row r="57" spans="1:5" x14ac:dyDescent="0.25">
      <c r="A57" s="75" t="str">
        <f>+'Categoría 5'!A41</f>
        <v>5.2</v>
      </c>
      <c r="B57" s="75" t="str">
        <f>+'Categoría 5'!B41</f>
        <v>Cooperación con instituciones de vivienda</v>
      </c>
      <c r="C57" s="76">
        <f>+'Categoría 5'!C41</f>
        <v>2</v>
      </c>
      <c r="D57" s="76">
        <f>+'Categoría 5'!D41</f>
        <v>0</v>
      </c>
      <c r="E57" s="76">
        <f>+'Categoría 5'!E41</f>
        <v>0</v>
      </c>
    </row>
    <row r="58" spans="1:5" x14ac:dyDescent="0.25">
      <c r="A58" s="75" t="str">
        <f>+'Categoría 5'!A42</f>
        <v>5.3</v>
      </c>
      <c r="B58" s="75" t="str">
        <f>+'Categoría 5'!B42</f>
        <v>Cooperación nacional e internacional con otros municipios y regiones</v>
      </c>
      <c r="C58" s="76">
        <f>+'Categoría 5'!C42</f>
        <v>6</v>
      </c>
      <c r="D58" s="76">
        <f>+'Categoría 5'!D42</f>
        <v>0</v>
      </c>
      <c r="E58" s="76">
        <f>+'Categoría 5'!E42</f>
        <v>0</v>
      </c>
    </row>
    <row r="59" spans="1:5" x14ac:dyDescent="0.25">
      <c r="A59" s="75" t="str">
        <f>+'Categoría 5'!A43</f>
        <v>5.4</v>
      </c>
      <c r="B59" s="75" t="str">
        <f>+'Categoría 5'!B43</f>
        <v>Cooperación con universidades y centros de investigación</v>
      </c>
      <c r="C59" s="76">
        <f>+'Categoría 5'!C43</f>
        <v>6</v>
      </c>
      <c r="D59" s="76">
        <f>+'Categoría 5'!D43</f>
        <v>0</v>
      </c>
      <c r="E59" s="76">
        <f>+'Categoría 5'!E43</f>
        <v>0</v>
      </c>
    </row>
    <row r="60" spans="1:5" x14ac:dyDescent="0.25">
      <c r="A60" s="75" t="str">
        <f>+'Categoría 5'!A44</f>
        <v>5.5</v>
      </c>
      <c r="B60" s="75" t="str">
        <f>+'Categoría 5'!B44</f>
        <v>Cooperación con el sector privado de las grandes empresas</v>
      </c>
      <c r="C60" s="76">
        <f>+'Categoría 5'!C44</f>
        <v>6</v>
      </c>
      <c r="D60" s="76">
        <f>+'Categoría 5'!D44</f>
        <v>0</v>
      </c>
      <c r="E60" s="76">
        <f>+'Categoría 5'!E44</f>
        <v>0</v>
      </c>
    </row>
    <row r="61" spans="1:5" x14ac:dyDescent="0.25">
      <c r="A61" s="75" t="str">
        <f>+'Categoría 5'!A45</f>
        <v>5.6</v>
      </c>
      <c r="B61" s="75" t="str">
        <f>+'Categoría 5'!B45</f>
        <v>Cooperación con el sector privado de la pequeña y mediana empresa</v>
      </c>
      <c r="C61" s="76">
        <f>+'Categoría 5'!C45</f>
        <v>6</v>
      </c>
      <c r="D61" s="76">
        <f>+'Categoría 5'!D45</f>
        <v>0</v>
      </c>
      <c r="E61" s="76">
        <f>+'Categoría 5'!E45</f>
        <v>0</v>
      </c>
    </row>
    <row r="62" spans="1:5" x14ac:dyDescent="0.25">
      <c r="A62" s="75" t="str">
        <f>+'Categoría 5'!A46</f>
        <v>5.7</v>
      </c>
      <c r="B62" s="75" t="str">
        <f>+'Categoría 5'!B46</f>
        <v>Apoyo para la protección del sector forestal y agrícola</v>
      </c>
      <c r="C62" s="76">
        <f>+'Categoría 5'!C46</f>
        <v>4</v>
      </c>
      <c r="D62" s="76">
        <f>+'Categoría 5'!D46</f>
        <v>0</v>
      </c>
      <c r="E62" s="76">
        <f>+'Categoría 5'!E46</f>
        <v>0</v>
      </c>
    </row>
    <row r="63" spans="1:5" x14ac:dyDescent="0.25">
      <c r="A63" s="75" t="str">
        <f>+'Categoría 5'!A47</f>
        <v>5.8</v>
      </c>
      <c r="B63" s="75" t="str">
        <f>+'Categoría 5'!B47</f>
        <v>Cooperación y comunicación con residentes y multiplicadores locales sin fines de lucro</v>
      </c>
      <c r="C63" s="76">
        <f>+'Categoría 5'!C47</f>
        <v>6</v>
      </c>
      <c r="D63" s="76">
        <f>+'Categoría 5'!D47</f>
        <v>0</v>
      </c>
      <c r="E63" s="76">
        <f>+'Categoría 5'!E47</f>
        <v>0</v>
      </c>
    </row>
    <row r="64" spans="1:5" x14ac:dyDescent="0.25">
      <c r="A64" s="75" t="str">
        <f>+'Categoría 5'!A48</f>
        <v>5.9</v>
      </c>
      <c r="B64" s="75" t="str">
        <f>+'Categoría 5'!B48</f>
        <v>Cooperación y comunicación con colegios y establecimientos pre-escolares</v>
      </c>
      <c r="C64" s="76">
        <f>+'Categoría 5'!C48</f>
        <v>8</v>
      </c>
      <c r="D64" s="76">
        <f>+'Categoría 5'!D48</f>
        <v>0</v>
      </c>
      <c r="E64" s="76">
        <f>+'Categoría 5'!E48</f>
        <v>0</v>
      </c>
    </row>
    <row r="65" spans="1:7" x14ac:dyDescent="0.25">
      <c r="A65" s="75" t="str">
        <f>+'Categoría 5'!A49</f>
        <v>5.10</v>
      </c>
      <c r="B65" s="75" t="str">
        <f>+'Categoría 5'!B49</f>
        <v>Centro de información en temas de energía y cambio climático</v>
      </c>
      <c r="C65" s="76">
        <f>+'Categoría 5'!C49</f>
        <v>6</v>
      </c>
      <c r="D65" s="76">
        <f>+'Categoría 5'!D49</f>
        <v>0</v>
      </c>
      <c r="E65" s="76">
        <f>+'Categoría 5'!E49</f>
        <v>0</v>
      </c>
    </row>
    <row r="66" spans="1:7" x14ac:dyDescent="0.25">
      <c r="A66" s="75" t="str">
        <f>+'Categoría 5'!A50</f>
        <v>5.11</v>
      </c>
      <c r="B66" s="75" t="str">
        <f>+'Categoría 5'!B50</f>
        <v>Proyecto emblemático en la comuna</v>
      </c>
      <c r="C66" s="76">
        <f>+'Categoría 5'!C50</f>
        <v>8</v>
      </c>
      <c r="D66" s="76">
        <f>+'Categoría 5'!D50</f>
        <v>0</v>
      </c>
      <c r="E66" s="76">
        <f>+'Categoría 5'!E50</f>
        <v>0</v>
      </c>
    </row>
    <row r="67" spans="1:7" ht="13" x14ac:dyDescent="0.3">
      <c r="A67" s="176" t="str">
        <f>+'Categoría 5'!B51</f>
        <v>TOTAL</v>
      </c>
      <c r="B67" s="177"/>
      <c r="C67" s="74">
        <f>+'Categoría 5'!C51</f>
        <v>66</v>
      </c>
      <c r="D67" s="74">
        <f>+'Categoría 5'!D51</f>
        <v>0</v>
      </c>
      <c r="E67" s="74">
        <f>+'Categoría 5'!E51</f>
        <v>0</v>
      </c>
    </row>
    <row r="69" spans="1:7" ht="13" x14ac:dyDescent="0.25">
      <c r="A69" s="78" t="str">
        <f>+'Categoría 6'!A9</f>
        <v>6</v>
      </c>
      <c r="B69" s="128" t="str">
        <f>+'Categoría 6'!B9:E9</f>
        <v>Movilidad Sostenible</v>
      </c>
    </row>
    <row r="70" spans="1:7" ht="26" x14ac:dyDescent="0.25">
      <c r="A70" s="73" t="str">
        <f>+'Categoría 6'!A21</f>
        <v>Id</v>
      </c>
      <c r="B70" s="73" t="str">
        <f>+'Categoría 6'!B21</f>
        <v>Criterio</v>
      </c>
      <c r="C70" s="74" t="str">
        <f>+'Categoría 6'!C11</f>
        <v>Puntaje máximo</v>
      </c>
      <c r="D70" s="74" t="str">
        <f>+'Categoría 6'!D11</f>
        <v>Puntaje obtenido</v>
      </c>
      <c r="E70" s="74" t="str">
        <f>+'Categoría 6'!E11</f>
        <v>Puntaje planificado</v>
      </c>
    </row>
    <row r="71" spans="1:7" x14ac:dyDescent="0.25">
      <c r="A71" s="75" t="str">
        <f>+'Categoría 6'!A22</f>
        <v>6.1</v>
      </c>
      <c r="B71" s="75" t="str">
        <f>+'Categoría 6'!B22</f>
        <v>Concepto de tránsito y movilidad</v>
      </c>
      <c r="C71" s="79">
        <f>+'Categoría 6'!C22</f>
        <v>6</v>
      </c>
      <c r="D71" s="79">
        <f>+'Categoría 6'!D22</f>
        <v>0</v>
      </c>
      <c r="E71" s="79">
        <f>+'Categoría 6'!E22</f>
        <v>0</v>
      </c>
    </row>
    <row r="72" spans="1:7" x14ac:dyDescent="0.25">
      <c r="A72" s="75" t="str">
        <f>+'Categoría 6'!A23</f>
        <v>6.2</v>
      </c>
      <c r="B72" s="75" t="str">
        <f>+'Categoría 6'!B23</f>
        <v>Movilidad no motorizada</v>
      </c>
      <c r="C72" s="79">
        <f>+'Categoría 6'!C23</f>
        <v>10</v>
      </c>
      <c r="D72" s="79">
        <f>+'Categoría 6'!D23</f>
        <v>0</v>
      </c>
      <c r="E72" s="79">
        <f>+'Categoría 6'!E23</f>
        <v>0</v>
      </c>
    </row>
    <row r="73" spans="1:7" x14ac:dyDescent="0.25">
      <c r="A73" s="75" t="str">
        <f>+'Categoría 6'!A24</f>
        <v>6.3</v>
      </c>
      <c r="B73" s="75" t="str">
        <f>+'Categoría 6'!B24</f>
        <v>Promoción y difusión de la movilidad sostenible</v>
      </c>
      <c r="C73" s="79">
        <f>+'Categoría 6'!C24</f>
        <v>10</v>
      </c>
      <c r="D73" s="79">
        <f>+'Categoría 6'!D24</f>
        <v>0</v>
      </c>
      <c r="E73" s="79">
        <f>+'Categoría 6'!E24</f>
        <v>0</v>
      </c>
    </row>
    <row r="74" spans="1:7" ht="13" x14ac:dyDescent="0.3">
      <c r="A74" s="174" t="str">
        <f>+'Categoría 6'!B25</f>
        <v>TOTAL</v>
      </c>
      <c r="B74" s="175"/>
      <c r="C74" s="129">
        <f>+'Categoría 6'!C25</f>
        <v>26</v>
      </c>
      <c r="D74" s="129">
        <f>+'Categoría 6'!D25</f>
        <v>0</v>
      </c>
      <c r="E74" s="129">
        <f>+'Categoría 6'!E25</f>
        <v>0</v>
      </c>
    </row>
    <row r="78" spans="1:7" ht="13" x14ac:dyDescent="0.3">
      <c r="B78" s="6"/>
    </row>
    <row r="79" spans="1:7" ht="26" x14ac:dyDescent="0.25">
      <c r="B79" s="74" t="str">
        <f>+Gráfico!B48</f>
        <v>Componente</v>
      </c>
      <c r="C79" s="74" t="str">
        <f>+Gráfico!C48</f>
        <v>Puntaje máximo</v>
      </c>
      <c r="D79" s="74" t="str">
        <f>+Gráfico!D48</f>
        <v>Puntaje efectivo</v>
      </c>
      <c r="E79" s="74" t="str">
        <f>+Gráfico!E48</f>
        <v>Puntaje planificado</v>
      </c>
    </row>
    <row r="80" spans="1:7" x14ac:dyDescent="0.25">
      <c r="B80" s="75" t="str">
        <f>+Gráfico!B49</f>
        <v>Planificación energética</v>
      </c>
      <c r="C80" s="79">
        <f>+C18</f>
        <v>46</v>
      </c>
      <c r="D80" s="79">
        <f>+D18</f>
        <v>0</v>
      </c>
      <c r="E80" s="79">
        <f>+E18</f>
        <v>0</v>
      </c>
      <c r="G80" s="83"/>
    </row>
    <row r="81" spans="2:7" x14ac:dyDescent="0.25">
      <c r="B81" s="75" t="str">
        <f>+Gráfico!B50</f>
        <v>Eficiencia energética en la infraestructura</v>
      </c>
      <c r="C81" s="79">
        <f>+C30</f>
        <v>50</v>
      </c>
      <c r="D81" s="79">
        <f>+D30</f>
        <v>0</v>
      </c>
      <c r="E81" s="79">
        <f>+E30</f>
        <v>0</v>
      </c>
      <c r="G81" s="83"/>
    </row>
    <row r="82" spans="2:7" x14ac:dyDescent="0.25">
      <c r="B82" s="75" t="str">
        <f>+Gráfico!B51</f>
        <v xml:space="preserve">Energías renovables y generación local  </v>
      </c>
      <c r="C82" s="79">
        <f>+C41</f>
        <v>50</v>
      </c>
      <c r="D82" s="79">
        <f>+D41</f>
        <v>0</v>
      </c>
      <c r="E82" s="79">
        <f>+E41</f>
        <v>0</v>
      </c>
      <c r="G82" s="83"/>
    </row>
    <row r="83" spans="2:7" x14ac:dyDescent="0.25">
      <c r="B83" s="75" t="str">
        <f>+Gráfico!B52</f>
        <v>Organización y finanzas</v>
      </c>
      <c r="C83" s="79">
        <f>+C52</f>
        <v>40</v>
      </c>
      <c r="D83" s="79">
        <f>+D52</f>
        <v>0</v>
      </c>
      <c r="E83" s="79">
        <f>+E52</f>
        <v>0</v>
      </c>
      <c r="G83" s="83"/>
    </row>
    <row r="84" spans="2:7" x14ac:dyDescent="0.25">
      <c r="B84" s="75" t="str">
        <f>+Gráfico!B53</f>
        <v>Sensibilización y cooperación</v>
      </c>
      <c r="C84" s="79">
        <f>+C67</f>
        <v>66</v>
      </c>
      <c r="D84" s="79">
        <f t="shared" ref="D84:E84" si="0">+D67</f>
        <v>0</v>
      </c>
      <c r="E84" s="79">
        <f t="shared" si="0"/>
        <v>0</v>
      </c>
      <c r="G84" s="83"/>
    </row>
    <row r="85" spans="2:7" x14ac:dyDescent="0.25">
      <c r="B85" s="75" t="str">
        <f>+B69</f>
        <v>Movilidad Sostenible</v>
      </c>
      <c r="C85" s="79">
        <f>+C74</f>
        <v>26</v>
      </c>
      <c r="D85" s="79">
        <f>+D74</f>
        <v>0</v>
      </c>
      <c r="E85" s="79">
        <f>+E74</f>
        <v>0</v>
      </c>
      <c r="G85" s="83"/>
    </row>
    <row r="86" spans="2:7" ht="13" x14ac:dyDescent="0.3">
      <c r="B86" s="75" t="s">
        <v>142</v>
      </c>
      <c r="C86" s="129">
        <f>+SUM(C80:C85)</f>
        <v>278</v>
      </c>
      <c r="D86" s="129">
        <f>+SUM(D80:D85)</f>
        <v>0</v>
      </c>
      <c r="E86" s="129">
        <f>+SUM(E80:E85)</f>
        <v>0</v>
      </c>
    </row>
    <row r="89" spans="2:7" ht="13" x14ac:dyDescent="0.3">
      <c r="B89" s="6" t="s">
        <v>141</v>
      </c>
    </row>
    <row r="90" spans="2:7" ht="39" x14ac:dyDescent="0.25">
      <c r="B90" s="74" t="s">
        <v>121</v>
      </c>
      <c r="C90" s="74" t="s">
        <v>143</v>
      </c>
      <c r="D90" s="74" t="s">
        <v>144</v>
      </c>
    </row>
    <row r="91" spans="2:7" x14ac:dyDescent="0.25">
      <c r="B91" s="75" t="s">
        <v>25</v>
      </c>
      <c r="C91" s="91">
        <f t="shared" ref="C91:C97" si="1">+D80/C80</f>
        <v>0</v>
      </c>
      <c r="D91" s="80" t="e">
        <f>+D80/E80</f>
        <v>#DIV/0!</v>
      </c>
    </row>
    <row r="92" spans="2:7" x14ac:dyDescent="0.25">
      <c r="B92" s="75" t="s">
        <v>40</v>
      </c>
      <c r="C92" s="91">
        <f t="shared" si="1"/>
        <v>0</v>
      </c>
      <c r="D92" s="80" t="e">
        <f t="shared" ref="D92:D94" si="2">+D81/E81</f>
        <v>#DIV/0!</v>
      </c>
    </row>
    <row r="93" spans="2:7" x14ac:dyDescent="0.25">
      <c r="B93" s="75" t="s">
        <v>58</v>
      </c>
      <c r="C93" s="91">
        <f t="shared" si="1"/>
        <v>0</v>
      </c>
      <c r="D93" s="80" t="e">
        <f t="shared" si="2"/>
        <v>#DIV/0!</v>
      </c>
    </row>
    <row r="94" spans="2:7" x14ac:dyDescent="0.25">
      <c r="B94" s="75" t="s">
        <v>70</v>
      </c>
      <c r="C94" s="91">
        <f t="shared" si="1"/>
        <v>0</v>
      </c>
      <c r="D94" s="80" t="e">
        <f t="shared" si="2"/>
        <v>#DIV/0!</v>
      </c>
    </row>
    <row r="95" spans="2:7" x14ac:dyDescent="0.25">
      <c r="B95" s="75" t="s">
        <v>82</v>
      </c>
      <c r="C95" s="91">
        <f t="shared" si="1"/>
        <v>0</v>
      </c>
      <c r="D95" s="80" t="e">
        <f>+D84/E84</f>
        <v>#DIV/0!</v>
      </c>
    </row>
    <row r="96" spans="2:7" x14ac:dyDescent="0.25">
      <c r="B96" s="75" t="s">
        <v>204</v>
      </c>
      <c r="C96" s="91">
        <f t="shared" si="1"/>
        <v>0</v>
      </c>
      <c r="D96" s="80" t="e">
        <f>+D85/E85</f>
        <v>#DIV/0!</v>
      </c>
    </row>
    <row r="97" spans="2:4" x14ac:dyDescent="0.25">
      <c r="B97" s="75" t="s">
        <v>142</v>
      </c>
      <c r="C97" s="91">
        <f t="shared" si="1"/>
        <v>0</v>
      </c>
      <c r="D97" s="80" t="e">
        <f>+D86/E86</f>
        <v>#DIV/0!</v>
      </c>
    </row>
  </sheetData>
  <mergeCells count="6">
    <mergeCell ref="A74:B74"/>
    <mergeCell ref="A18:B18"/>
    <mergeCell ref="A30:B30"/>
    <mergeCell ref="A41:B41"/>
    <mergeCell ref="A52:B52"/>
    <mergeCell ref="A67:B67"/>
  </mergeCells>
  <pageMargins left="0.7" right="0.7" top="0.78740157499999996" bottom="0.78740157499999996"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E54"/>
  <sheetViews>
    <sheetView workbookViewId="0">
      <selection activeCell="D54" sqref="D54"/>
    </sheetView>
  </sheetViews>
  <sheetFormatPr baseColWidth="10" defaultColWidth="11.453125" defaultRowHeight="12.5" x14ac:dyDescent="0.25"/>
  <cols>
    <col min="1" max="1" width="11.453125" style="1"/>
    <col min="2" max="2" width="46.26953125" style="1" customWidth="1"/>
    <col min="3" max="5" width="11.7265625" style="1" customWidth="1"/>
    <col min="6" max="16384" width="11.453125" style="1"/>
  </cols>
  <sheetData>
    <row r="3" spans="2:4" ht="13" x14ac:dyDescent="0.3">
      <c r="D3" s="6" t="s">
        <v>138</v>
      </c>
    </row>
    <row r="5" spans="2:4" x14ac:dyDescent="0.25">
      <c r="B5" s="81"/>
    </row>
    <row r="6" spans="2:4" x14ac:dyDescent="0.25">
      <c r="B6" s="81"/>
    </row>
    <row r="7" spans="2:4" ht="13.5" customHeight="1" x14ac:dyDescent="0.25">
      <c r="B7" s="81"/>
    </row>
    <row r="38" spans="1:5" ht="26" x14ac:dyDescent="0.25">
      <c r="B38" s="74" t="s">
        <v>121</v>
      </c>
      <c r="C38" s="74" t="str">
        <f>+Evaluación!C10</f>
        <v>Puntaje máximo</v>
      </c>
      <c r="D38" s="74" t="str">
        <f>+Evaluación!D10</f>
        <v>Puntaje efectivo</v>
      </c>
      <c r="E38" s="74" t="str">
        <f>+Evaluación!E10</f>
        <v>Puntaje planificado</v>
      </c>
    </row>
    <row r="39" spans="1:5" ht="13" x14ac:dyDescent="0.3">
      <c r="A39" s="81"/>
      <c r="B39" s="82" t="str">
        <f>+Evaluación!B9</f>
        <v>Planificación energética</v>
      </c>
      <c r="C39" s="79">
        <f>+Evaluación!C18</f>
        <v>46</v>
      </c>
      <c r="D39" s="79">
        <f>+Evaluación!D18</f>
        <v>0</v>
      </c>
      <c r="E39" s="79">
        <f>+Evaluación!E18</f>
        <v>0</v>
      </c>
    </row>
    <row r="40" spans="1:5" ht="13" x14ac:dyDescent="0.3">
      <c r="B40" s="82" t="str">
        <f>+Evaluación!B20</f>
        <v>Eficiencia energética en la infraestructura</v>
      </c>
      <c r="C40" s="79">
        <f>+Evaluación!C30</f>
        <v>50</v>
      </c>
      <c r="D40" s="79">
        <f>+Evaluación!D30</f>
        <v>0</v>
      </c>
      <c r="E40" s="79">
        <f>+Evaluación!E30</f>
        <v>0</v>
      </c>
    </row>
    <row r="41" spans="1:5" ht="13" x14ac:dyDescent="0.3">
      <c r="B41" s="82" t="str">
        <f>+Evaluación!B32</f>
        <v xml:space="preserve">Energías renovables y generación local  </v>
      </c>
      <c r="C41" s="79">
        <f>+Evaluación!C41</f>
        <v>50</v>
      </c>
      <c r="D41" s="79">
        <f>+Evaluación!D41</f>
        <v>0</v>
      </c>
      <c r="E41" s="79">
        <f>+Evaluación!E41</f>
        <v>0</v>
      </c>
    </row>
    <row r="42" spans="1:5" ht="13" x14ac:dyDescent="0.3">
      <c r="B42" s="82" t="str">
        <f>+Evaluación!B43</f>
        <v>Organización y finanzas</v>
      </c>
      <c r="C42" s="79">
        <f>+Evaluación!C52</f>
        <v>40</v>
      </c>
      <c r="D42" s="79">
        <f>+Evaluación!D52</f>
        <v>0</v>
      </c>
      <c r="E42" s="79">
        <f>+Evaluación!E52</f>
        <v>0</v>
      </c>
    </row>
    <row r="43" spans="1:5" ht="13" x14ac:dyDescent="0.3">
      <c r="B43" s="82" t="str">
        <f>+Evaluación!B54</f>
        <v>Sensibilización y cooperación</v>
      </c>
      <c r="C43" s="79">
        <f>+Evaluación!C67</f>
        <v>66</v>
      </c>
      <c r="D43" s="79">
        <f>+Evaluación!D67</f>
        <v>0</v>
      </c>
      <c r="E43" s="79">
        <f>+Evaluación!E67</f>
        <v>0</v>
      </c>
    </row>
    <row r="44" spans="1:5" ht="13" x14ac:dyDescent="0.3">
      <c r="B44" s="90" t="str">
        <f>+Evaluación!B69</f>
        <v>Movilidad Sostenible</v>
      </c>
      <c r="C44" s="79">
        <f>+Evaluación!C74</f>
        <v>26</v>
      </c>
      <c r="D44" s="79">
        <f>+Evaluación!D74</f>
        <v>0</v>
      </c>
      <c r="E44" s="79">
        <f>+Evaluación!E74</f>
        <v>0</v>
      </c>
    </row>
    <row r="48" spans="1:5" ht="26" x14ac:dyDescent="0.3">
      <c r="B48" s="74" t="str">
        <f>+B38</f>
        <v>Componente</v>
      </c>
      <c r="C48" s="92" t="str">
        <f>+C38</f>
        <v>Puntaje máximo</v>
      </c>
      <c r="D48" s="92" t="str">
        <f t="shared" ref="D48:E48" si="0">+D38</f>
        <v>Puntaje efectivo</v>
      </c>
      <c r="E48" s="92" t="str">
        <f t="shared" si="0"/>
        <v>Puntaje planificado</v>
      </c>
    </row>
    <row r="49" spans="2:5" x14ac:dyDescent="0.25">
      <c r="B49" s="75" t="str">
        <f t="shared" ref="B49:B53" si="1">+B39</f>
        <v>Planificación energética</v>
      </c>
      <c r="C49" s="91">
        <f>+C39/$C$39</f>
        <v>1</v>
      </c>
      <c r="D49" s="91">
        <f>+D39/$C$39</f>
        <v>0</v>
      </c>
      <c r="E49" s="91">
        <f>+E39/$C$39</f>
        <v>0</v>
      </c>
    </row>
    <row r="50" spans="2:5" x14ac:dyDescent="0.25">
      <c r="B50" s="75" t="str">
        <f t="shared" si="1"/>
        <v>Eficiencia energética en la infraestructura</v>
      </c>
      <c r="C50" s="91">
        <f>+C40/$C$40</f>
        <v>1</v>
      </c>
      <c r="D50" s="91">
        <f>+D40/$C$40</f>
        <v>0</v>
      </c>
      <c r="E50" s="91">
        <f>+E40/$C$40</f>
        <v>0</v>
      </c>
    </row>
    <row r="51" spans="2:5" x14ac:dyDescent="0.25">
      <c r="B51" s="75" t="str">
        <f t="shared" si="1"/>
        <v xml:space="preserve">Energías renovables y generación local  </v>
      </c>
      <c r="C51" s="91">
        <f>+C41/$C$41</f>
        <v>1</v>
      </c>
      <c r="D51" s="91">
        <f>+D41/$C$41</f>
        <v>0</v>
      </c>
      <c r="E51" s="91">
        <f>+E41/$C$41</f>
        <v>0</v>
      </c>
    </row>
    <row r="52" spans="2:5" x14ac:dyDescent="0.25">
      <c r="B52" s="75" t="str">
        <f t="shared" si="1"/>
        <v>Organización y finanzas</v>
      </c>
      <c r="C52" s="91">
        <f>+C42/$C$42</f>
        <v>1</v>
      </c>
      <c r="D52" s="91">
        <f>+D42/$C$42</f>
        <v>0</v>
      </c>
      <c r="E52" s="91">
        <f>+E42/$C$42</f>
        <v>0</v>
      </c>
    </row>
    <row r="53" spans="2:5" x14ac:dyDescent="0.25">
      <c r="B53" s="75" t="str">
        <f t="shared" si="1"/>
        <v>Sensibilización y cooperación</v>
      </c>
      <c r="C53" s="91">
        <f>+C43/$C$43</f>
        <v>1</v>
      </c>
      <c r="D53" s="91">
        <f t="shared" ref="D53:E53" si="2">+D43/$C$43</f>
        <v>0</v>
      </c>
      <c r="E53" s="91">
        <f t="shared" si="2"/>
        <v>0</v>
      </c>
    </row>
    <row r="54" spans="2:5" x14ac:dyDescent="0.25">
      <c r="B54" s="75" t="str">
        <f>+B44</f>
        <v>Movilidad Sostenible</v>
      </c>
      <c r="C54" s="91">
        <f>+C44/$C$44</f>
        <v>1</v>
      </c>
      <c r="D54" s="91">
        <f t="shared" ref="D54:E54" si="3">+D44/$C$44</f>
        <v>0</v>
      </c>
      <c r="E54" s="91">
        <f t="shared" si="3"/>
        <v>0</v>
      </c>
    </row>
  </sheetData>
  <pageMargins left="0.7" right="0.7" top="0.78740157499999996" bottom="0.78740157499999996"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17</vt:i4>
      </vt:variant>
    </vt:vector>
  </HeadingPairs>
  <TitlesOfParts>
    <vt:vector size="27" baseType="lpstr">
      <vt:lpstr>Datos Generales</vt:lpstr>
      <vt:lpstr>Categoría 1</vt:lpstr>
      <vt:lpstr>Categoría 2</vt:lpstr>
      <vt:lpstr>Categoría 3</vt:lpstr>
      <vt:lpstr>Categoría 4</vt:lpstr>
      <vt:lpstr>Categoría 5</vt:lpstr>
      <vt:lpstr>Categoría 6</vt:lpstr>
      <vt:lpstr>Evaluación</vt:lpstr>
      <vt:lpstr>Gráfico</vt:lpstr>
      <vt:lpstr>Criterios programación</vt:lpstr>
      <vt:lpstr>_1__xlnm.Print_Area_1</vt:lpstr>
      <vt:lpstr>_2__xlnm.Print_Area_2</vt:lpstr>
      <vt:lpstr>_3__xlnm.Print_Area_3</vt:lpstr>
      <vt:lpstr>_5__xlnm.Print_Area_5</vt:lpstr>
      <vt:lpstr>'Categoría 6'!_6__xlnm.Print_Area_6</vt:lpstr>
      <vt:lpstr>_6__xlnm.Print_Area_6</vt:lpstr>
      <vt:lpstr>'Categoría 2'!Área_de_impresión</vt:lpstr>
      <vt:lpstr>'Categoría 3'!Área_de_impresión</vt:lpstr>
      <vt:lpstr>'Categoría 4'!Área_de_impresión</vt:lpstr>
      <vt:lpstr>'Categoría 5'!Área_de_impresión</vt:lpstr>
      <vt:lpstr>'Categoría 6'!Área_de_impresión</vt:lpstr>
      <vt:lpstr>'Categoría 1'!Títulos_a_imprimir</vt:lpstr>
      <vt:lpstr>'Categoría 2'!Títulos_a_imprimir</vt:lpstr>
      <vt:lpstr>'Categoría 3'!Títulos_a_imprimir</vt:lpstr>
      <vt:lpstr>'Categoría 4'!Títulos_a_imprimir</vt:lpstr>
      <vt:lpstr>'Categoría 5'!Títulos_a_imprimir</vt:lpstr>
      <vt:lpstr>'Categoría 6'!Títulos_a_imprimir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Maren Kornmann</dc:creator>
  <cp:lastModifiedBy>Usuario</cp:lastModifiedBy>
  <cp:lastPrinted>2018-05-02T23:39:03Z</cp:lastPrinted>
  <dcterms:created xsi:type="dcterms:W3CDTF">2011-02-23T10:14:26Z</dcterms:created>
  <dcterms:modified xsi:type="dcterms:W3CDTF">2022-10-20T16:56:08Z</dcterms:modified>
</cp:coreProperties>
</file>